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0067\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<sst xmlns="http://schemas.openxmlformats.org/spreadsheetml/2006/main" count="240" uniqueCount="126">
  <si>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</si>
  <si>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</si>
  <si>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</si>
  <si>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</si>
  <si>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</si>
  <si>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</si>
  <si>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</si>
  <si>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</si>
  <si>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</si>
  <si>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</si>
  <si>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</si>
  <si>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</si>
  <si>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</si>
  <si>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</si>
  <si>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</si>
  <si>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</si>
  <si>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</si>
  <si>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</si>
  <si>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</si>
  <si>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</si>
  <si>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</si>
  <si>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</si>
  <si>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</si>
  <si>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</si>
  <si>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</si>
  <si>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</si>
  <si>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</si>
  <si>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</si>
  <si>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</si>
  <si>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</si>
  <si>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</si>
  <si>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</si>
  <si>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</si>
  <si>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</si>
  <si>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</si>
  <si>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</si>
  <si>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</si>
  <si>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</si>
  <si>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</si>
  <si>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</si>
  <si>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</si>
  <si>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</si>
  <si>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</si>
  <si>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</si>
  <si>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</si>
  <si>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</si>
  <si>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</si>
  <si>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</si>
  <si>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</si>
  <si>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</si>
  <si>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</si>
  <si>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</si>
  <si>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</si>
  <si>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</si>
  <si>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</si>
  <si>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</si>
  <si>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</si>
  <si>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</si>
  <si>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</si>
  <si>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</si>
  <si>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</si>
  <si>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</si>
  <si>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</si>
  <si>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</si>
  <si>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</si>
  <si>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</si>
  <si>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</si>
  <si>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</si>
  <si>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</si>
  <si>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</si>
  <si>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</si>
  <si>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</si>
  <si>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</si>
  <si>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</si>
  <si>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</si>
  <si>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</si>
  <si>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</si>
  <si>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</si>
  <si>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</si>
  <si>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</si>
  <si>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</si>
  <si>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</si>
  <si>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</si>
  <si>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</si>
  <si>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</si>
  <si>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</si>
  <si>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</si>
  <si>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</si>
  <si>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</si>
  <si>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</si>
  <si>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</si>
  <si>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</si>
  <si>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</si>
  <si>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</si>
  <si>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</si>
  <si>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</si>
  <si>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</si>
  <si>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</si>
  <si>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</si>
  <si>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</si>
  <si>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</si>
  <si>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</si>
  <si>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</si>
  <si>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</si>
  <si>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</si>
  <si>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</si>
  <si>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</si>
  <si>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</si>
  <si>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</si>
  <si>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</si>
  <si>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茂木町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</si>
  <si>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</si>
  <si>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</si>
  <si>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</si>
  <si>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</si>
  <si>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</si>
  <si>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</si>
  <si>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</si>
  <si>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</si>
  <si>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</si>
  <si>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</si>
  <si>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</si>
  <si>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茂木町公共下水道事業は、平成９年度から開始し平成１６年度に一部供用開始となった。事業開始から年数が浅いため老朽化対策は行っていないが、将来的には老朽化対策を講じる必要がある。</t>
    <phoneticPr fontId="7"/>
  </si>
  <si>
    <t>茂木町の公共下水道事業は、類似団体と比較すると、経費回収率など経営の効率性に関しては平均値を上回っている一方で、施設の効率性に関しては平均値より低い。経営改善のためには、今後も引き続き、戸別訪問など水洗化普及活動に取り組み、水洗化人口および有収水量の増加を図っていく必要がある。</t>
    <phoneticPr fontId="7"/>
  </si>
  <si>
    <t>収益的収支比率は100％を割り込んでおり、今後も経費節減、水洗化率の向上による使用料収入増を図っていく必要がある。経費回収率は維持管理費の増により100％を下回った。これは水処理センター内で修繕工事を行っており、そのために修繕費が増加しているものである。費用の平準化を図るため、3年計画で修繕を実施しているが、さらなる経費節減を図る必要がある。
汚水処理原価は類似団体平均値より低く、経費回収率、水洗化率は類似団体平均値を上回っているが、施設利用率が平均値を下回っている。今後も水洗化率向上の取り組みを継続し、施設利用率の向上に繋げていくていく必要がある。</t>
    <rPh sb="69" eb="70">
      <t>ゾウ</t>
    </rPh>
    <rPh sb="78" eb="80">
      <t>シタマワ</t>
    </rPh>
    <rPh sb="86" eb="87">
      <t>ミズ</t>
    </rPh>
    <rPh sb="87" eb="89">
      <t>ショリ</t>
    </rPh>
    <rPh sb="93" eb="94">
      <t>ナイ</t>
    </rPh>
    <rPh sb="95" eb="97">
      <t>シュウゼン</t>
    </rPh>
    <rPh sb="97" eb="99">
      <t>コウジ</t>
    </rPh>
    <rPh sb="100" eb="101">
      <t>オコナ</t>
    </rPh>
    <rPh sb="111" eb="113">
      <t>シュウゼン</t>
    </rPh>
    <rPh sb="113" eb="114">
      <t>ヒ</t>
    </rPh>
    <rPh sb="115" eb="116">
      <t>ゾウ</t>
    </rPh>
    <rPh sb="116" eb="117">
      <t>カ</t>
    </rPh>
    <rPh sb="127" eb="129">
      <t>ヒヨウ</t>
    </rPh>
    <rPh sb="130" eb="133">
      <t>ヘイジュンカ</t>
    </rPh>
    <rPh sb="134" eb="135">
      <t>ハカ</t>
    </rPh>
    <rPh sb="140" eb="141">
      <t>ネン</t>
    </rPh>
    <rPh sb="141" eb="143">
      <t>ケイカク</t>
    </rPh>
    <rPh sb="144" eb="146">
      <t>シュウゼン</t>
    </rPh>
    <rPh sb="147" eb="149">
      <t>ジッシ</t>
    </rPh>
    <rPh sb="159" eb="161">
      <t>ケイヒ</t>
    </rPh>
    <rPh sb="161" eb="163">
      <t>セツゲン</t>
    </rPh>
    <rPh sb="164" eb="165">
      <t>ハカ</t>
    </rPh>
    <rPh sb="166" eb="168">
      <t>ヒツヨウ</t>
    </rPh>
    <rPh sb="173" eb="175">
      <t>オスイ</t>
    </rPh>
    <rPh sb="175" eb="177">
      <t>ショリ</t>
    </rPh>
    <rPh sb="177" eb="179">
      <t>ゲンカ</t>
    </rPh>
    <rPh sb="180" eb="182">
      <t>ルイジ</t>
    </rPh>
    <rPh sb="182" eb="184">
      <t>ダンタイ</t>
    </rPh>
    <rPh sb="184" eb="187">
      <t>ヘイキンチ</t>
    </rPh>
    <rPh sb="189" eb="190">
      <t>ヒク</t>
    </rPh>
    <rPh sb="198" eb="201">
      <t>スイセンカ</t>
    </rPh>
    <rPh sb="201" eb="202">
      <t>リツ</t>
    </rPh>
    <rPh sb="203" eb="205">
      <t>ルイジ</t>
    </rPh>
    <rPh sb="205" eb="207">
      <t>ダンタイ</t>
    </rPh>
    <rPh sb="207" eb="209">
      <t>ヘイキン</t>
    </rPh>
    <rPh sb="209" eb="210">
      <t>アタイ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</si>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</sst>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A-4457-BC78-F3941C340E23}"/>
            </c:ext>
          </c:extLst>
        </c:ser>
        <c:dLbls>
          <c:showLegendKey val="0"/>
          <c:showVal val="0"/>
          <c:showCatName val="0"/>
          <c:showSerName val="0"/>
          <c:showPercent val="0"/>
          <c:showBubbleSize val="0"/>
        </c:dLbls>
        <c:gapWidth val="150"/>
        <c:axId val="100272384"/>
        <c:axId val="118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B87A-4457-BC78-F3941C340E23}"/>
            </c:ext>
          </c:extLst>
        </c:ser>
        <c:dLbls>
          <c:showLegendKey val="0"/>
          <c:showVal val="0"/>
          <c:showCatName val="0"/>
          <c:showSerName val="0"/>
          <c:showPercent val="0"/>
          <c:showBubbleSize val="0"/>
        </c:dLbls>
        <c:marker val="1"/>
        <c:smooth val="0"/>
        <c:axId val="100272384"/>
        <c:axId val="118325632"/>
      </c:lineChart>
      <c:dateAx>
        <c:axId val="100272384"/>
        <c:scaling>
          <c:orientation val="minMax"/>
        </c:scaling>
        <c:delete val="1"/>
        <c:axPos val="b"/>
        <c:numFmt formatCode="ge" sourceLinked="1"/>
        <c:majorTickMark val="none"/>
        <c:minorTickMark val="none"/>
        <c:tickLblPos val="none"/>
        <c:crossAx val="118325632"/>
        <c:crosses val="autoZero"/>
        <c:auto val="1"/>
        <c:lblOffset val="100"/>
        <c:baseTimeUnit val="years"/>
      </c:dateAx>
      <c:valAx>
        <c:axId val="118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78.260000000000005</c:v>
                </c:pt>
                <c:pt idx="1">
                  <c:v>83.2</c:v>
                </c:pt>
                <c:pt idx="2">
                  <c:v>88.04</c:v>
                </c:pt>
                <c:pt idx="3">
                  <c:v>81.83</c:v>
                </c:pt>
                <c:pt idx="4">
                  <c:v>81.8</c:v>
                </c:pt>
              </c:numCache>
            </c:numRef>
          </c:val>
          <c:extLst>
            <c:ext xmlns:c16="http://schemas.microsoft.com/office/drawing/2014/chart" uri="{C3380CC4-5D6E-409C-BE32-E72D297353CC}">
              <c16:uniqueId val="{00000000-CD54-4227-B305-597DDB890E4A}"/>
            </c:ext>
          </c:extLst>
        </c:ser>
        <c:dLbls>
          <c:showLegendKey val="0"/>
          <c:showVal val="0"/>
          <c:showCatName val="0"/>
          <c:showSerName val="0"/>
          <c:showPercent val="0"/>
          <c:showBubbleSize val="0"/>
        </c:dLbls>
        <c:gapWidth val="150"/>
        <c:axId val="90654592"/>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4-4227-B305-597DDB890E4A}"/>
            </c:ext>
          </c:extLst>
        </c:ser>
        <c:dLbls>
          <c:showLegendKey val="0"/>
          <c:showVal val="0"/>
          <c:showCatName val="0"/>
          <c:showSerName val="0"/>
          <c:showPercent val="0"/>
          <c:showBubbleSize val="0"/>
        </c:dLbls>
        <c:marker val="1"/>
        <c:smooth val="0"/>
        <c:axId val="90654592"/>
        <c:axId val="118337536"/>
      </c:lineChart>
      <c:dateAx>
        <c:axId val="90654592"/>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D-4E42-9D06-DE81C8159819}"/>
            </c:ext>
          </c:extLst>
        </c:ser>
        <c:dLbls>
          <c:showLegendKey val="0"/>
          <c:showVal val="0"/>
          <c:showCatName val="0"/>
          <c:showSerName val="0"/>
          <c:showPercent val="0"/>
          <c:showBubbleSize val="0"/>
        </c:dLbls>
        <c:gapWidth val="150"/>
        <c:axId val="118830592"/>
        <c:axId val="118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D-4E42-9D06-DE81C8159819}"/>
            </c:ext>
          </c:extLst>
        </c:ser>
        <c:dLbls>
          <c:showLegendKey val="0"/>
          <c:showVal val="0"/>
          <c:showCatName val="0"/>
          <c:showSerName val="0"/>
          <c:showPercent val="0"/>
          <c:showBubbleSize val="0"/>
        </c:dLbls>
        <c:marker val="1"/>
        <c:smooth val="0"/>
        <c:axId val="118830592"/>
        <c:axId val="118832512"/>
      </c:lineChart>
      <c:dateAx>
        <c:axId val="118830592"/>
        <c:scaling>
          <c:orientation val="minMax"/>
        </c:scaling>
        <c:delete val="1"/>
        <c:axPos val="b"/>
        <c:numFmt formatCode="ge" sourceLinked="1"/>
        <c:majorTickMark val="none"/>
        <c:minorTickMark val="none"/>
        <c:tickLblPos val="none"/>
        <c:crossAx val="118832512"/>
        <c:crosses val="autoZero"/>
        <c:auto val="1"/>
        <c:lblOffset val="100"/>
        <c:baseTimeUnit val="years"/>
      </c:dateAx>
      <c:valAx>
        <c:axId val="118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1-443A-B476-FBBBE4014741}"/>
            </c:ext>
          </c:extLst>
        </c:ser>
        <c:dLbls>
          <c:showLegendKey val="0"/>
          <c:showVal val="0"/>
          <c:showCatName val="0"/>
          <c:showSerName val="0"/>
          <c:showPercent val="0"/>
          <c:showBubbleSize val="0"/>
        </c:dLbls>
        <c:gapWidth val="150"/>
        <c:axId val="118871168"/>
        <c:axId val="118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1-443A-B476-FBBBE4014741}"/>
            </c:ext>
          </c:extLst>
        </c:ser>
        <c:dLbls>
          <c:showLegendKey val="0"/>
          <c:showVal val="0"/>
          <c:showCatName val="0"/>
          <c:showSerName val="0"/>
          <c:showPercent val="0"/>
          <c:showBubbleSize val="0"/>
        </c:dLbls>
        <c:marker val="1"/>
        <c:smooth val="0"/>
        <c:axId val="118871168"/>
        <c:axId val="118873088"/>
      </c:lineChart>
      <c:dateAx>
        <c:axId val="118871168"/>
        <c:scaling>
          <c:orientation val="minMax"/>
        </c:scaling>
        <c:delete val="1"/>
        <c:axPos val="b"/>
        <c:numFmt formatCode="ge" sourceLinked="1"/>
        <c:majorTickMark val="none"/>
        <c:minorTickMark val="none"/>
        <c:tickLblPos val="none"/>
        <c:crossAx val="118873088"/>
        <c:crosses val="autoZero"/>
        <c:auto val="1"/>
        <c:lblOffset val="100"/>
        <c:baseTimeUnit val="years"/>
      </c:dateAx>
      <c:valAx>
        <c:axId val="118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A-4718-B03E-BF286AF4764B}"/>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A-4718-B03E-BF286AF4764B}"/>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9-457E-B793-59BDCEC8B785}"/>
            </c:ext>
          </c:extLst>
        </c:ser>
        <c:dLbls>
          <c:showLegendKey val="0"/>
          <c:showVal val="0"/>
          <c:showCatName val="0"/>
          <c:showSerName val="0"/>
          <c:showPercent val="0"/>
          <c:showBubbleSize val="0"/>
        </c:dLbls>
        <c:gapWidth val="150"/>
        <c:axId val="118919936"/>
        <c:axId val="118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9-457E-B793-59BDCEC8B785}"/>
            </c:ext>
          </c:extLst>
        </c:ser>
        <c:dLbls>
          <c:showLegendKey val="0"/>
          <c:showVal val="0"/>
          <c:showCatName val="0"/>
          <c:showSerName val="0"/>
          <c:showPercent val="0"/>
          <c:showBubbleSize val="0"/>
        </c:dLbls>
        <c:marker val="1"/>
        <c:smooth val="0"/>
        <c:axId val="118919936"/>
        <c:axId val="118921856"/>
      </c:lineChart>
      <c:dateAx>
        <c:axId val="118919936"/>
        <c:scaling>
          <c:orientation val="minMax"/>
        </c:scaling>
        <c:delete val="1"/>
        <c:axPos val="b"/>
        <c:numFmt formatCode="ge" sourceLinked="1"/>
        <c:majorTickMark val="none"/>
        <c:minorTickMark val="none"/>
        <c:tickLblPos val="none"/>
        <c:crossAx val="118921856"/>
        <c:crosses val="autoZero"/>
        <c:auto val="1"/>
        <c:lblOffset val="100"/>
        <c:baseTimeUnit val="years"/>
      </c:dateAx>
      <c:valAx>
        <c:axId val="11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421.58</c:v>
                </c:pt>
                <c:pt idx="1">
                  <c:v>765.79</c:v>
                </c:pt>
                <c:pt idx="2">
                  <c:v>572.37</c:v>
                </c:pt>
                <c:pt idx="3">
                  <c:v>834.08</c:v>
                </c:pt>
                <c:pt idx="4">
                  <c:v>755.03</c:v>
                </c:pt>
              </c:numCache>
            </c:numRef>
          </c:val>
          <c:extLst>
            <c:ext xmlns:c16="http://schemas.microsoft.com/office/drawing/2014/chart" uri="{C3380CC4-5D6E-409C-BE32-E72D297353CC}">
              <c16:uniqueId val="{00000000-56CC-4E59-A6A0-1AB2487B228D}"/>
            </c:ext>
          </c:extLst>
        </c:ser>
        <c:dLbls>
          <c:showLegendKey val="0"/>
          <c:showVal val="0"/>
          <c:showCatName val="0"/>
          <c:showSerName val="0"/>
          <c:showPercent val="0"/>
          <c:showBubbleSize val="0"/>
        </c:dLbls>
        <c:gapWidth val="150"/>
        <c:axId val="119230848"/>
        <c:axId val="119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56CC-4E59-A6A0-1AB2487B228D}"/>
            </c:ext>
          </c:extLst>
        </c:ser>
        <c:dLbls>
          <c:showLegendKey val="0"/>
          <c:showVal val="0"/>
          <c:showCatName val="0"/>
          <c:showSerName val="0"/>
          <c:showPercent val="0"/>
          <c:showBubbleSize val="0"/>
        </c:dLbls>
        <c:marker val="1"/>
        <c:smooth val="0"/>
        <c:axId val="119230848"/>
        <c:axId val="119232768"/>
      </c:lineChart>
      <c:dateAx>
        <c:axId val="119230848"/>
        <c:scaling>
          <c:orientation val="minMax"/>
        </c:scaling>
        <c:delete val="1"/>
        <c:axPos val="b"/>
        <c:numFmt formatCode="ge" sourceLinked="1"/>
        <c:majorTickMark val="none"/>
        <c:minorTickMark val="none"/>
        <c:tickLblPos val="none"/>
        <c:crossAx val="119232768"/>
        <c:crosses val="autoZero"/>
        <c:auto val="1"/>
        <c:lblOffset val="100"/>
        <c:baseTimeUnit val="years"/>
      </c:dateAx>
      <c:valAx>
        <c:axId val="119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65.55</c:v>
                </c:pt>
                <c:pt idx="1">
                  <c:v>83.14</c:v>
                </c:pt>
                <c:pt idx="2">
                  <c:v>101.98</c:v>
                </c:pt>
                <c:pt idx="3">
                  <c:v>92.91</c:v>
                </c:pt>
                <c:pt idx="4">
                  <c:v>91.7</c:v>
                </c:pt>
              </c:numCache>
            </c:numRef>
          </c:val>
          <c:extLst>
            <c:ext xmlns:c16="http://schemas.microsoft.com/office/drawing/2014/chart" uri="{C3380CC4-5D6E-409C-BE32-E72D297353CC}">
              <c16:uniqueId val="{00000000-5656-44CC-A3BB-0AF79AEBBCEA}"/>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5656-44CC-A3BB-0AF79AEBBCEA}"/>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257.81</c:v>
                </c:pt>
                <c:pt idx="1">
                  <c:v>203.47</c:v>
                </c:pt>
                <c:pt idx="2">
                  <c:v>169.15</c:v>
                </c:pt>
                <c:pt idx="3">
                  <c:v>186.21</c:v>
                </c:pt>
                <c:pt idx="4">
                  <c:v>190</c:v>
                </c:pt>
              </c:numCache>
            </c:numRef>
          </c:val>
          <c:extLst>
            <c:ext xmlns:c16="http://schemas.microsoft.com/office/drawing/2014/chart" uri="{C3380CC4-5D6E-409C-BE32-E72D297353CC}">
              <c16:uniqueId val="{00000000-9B99-40BE-A927-D8566ED2B2AB}"/>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9B99-40BE-A927-D8566ED2B2AB}"/>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22.33</c:v>
                </c:pt>
                <c:pt idx="1">
                  <c:v>22.96</c:v>
                </c:pt>
                <c:pt idx="2">
                  <c:v>24.17</c:v>
                </c:pt>
                <c:pt idx="3">
                  <c:v>24.67</c:v>
                </c:pt>
                <c:pt idx="4">
                  <c:v>24.67</c:v>
                </c:pt>
              </c:numCache>
            </c:numRef>
          </c:val>
          <c:extLst>
            <c:ext xmlns:c16="http://schemas.microsoft.com/office/drawing/2014/chart" uri="{C3380CC4-5D6E-409C-BE32-E72D297353CC}">
              <c16:uniqueId val="{00000000-9F1D-4312-89D0-3F7299A106D8}"/>
            </c:ext>
          </c:extLst>
        </c:ser>
        <c:dLbls>
          <c:showLegendKey val="0"/>
          <c:showVal val="0"/>
          <c:showCatName val="0"/>
          <c:showSerName val="0"/>
          <c:showPercent val="0"/>
          <c:showBubbleSize val="0"/>
        </c:dLbls>
        <c:gapWidth val="150"/>
        <c:axId val="132025728"/>
        <c:axId val="132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9F1D-4312-89D0-3F7299A106D8}"/>
            </c:ext>
          </c:extLst>
        </c:ser>
        <c:dLbls>
          <c:showLegendKey val="0"/>
          <c:showVal val="0"/>
          <c:showCatName val="0"/>
          <c:showSerName val="0"/>
          <c:showPercent val="0"/>
          <c:showBubbleSize val="0"/>
        </c:dLbls>
        <c:marker val="1"/>
        <c:smooth val="0"/>
        <c:axId val="132025728"/>
        <c:axId val="132027904"/>
      </c:lineChart>
      <c:dateAx>
        <c:axId val="132025728"/>
        <c:scaling>
          <c:orientation val="minMax"/>
        </c:scaling>
        <c:delete val="1"/>
        <c:axPos val="b"/>
        <c:numFmt formatCode="ge" sourceLinked="1"/>
        <c:majorTickMark val="none"/>
        <c:minorTickMark val="none"/>
        <c:tickLblPos val="none"/>
        <c:crossAx val="132027904"/>
        <c:crosses val="autoZero"/>
        <c:auto val="1"/>
        <c:lblOffset val="100"/>
        <c:baseTimeUnit val="years"/>
      </c:dateAx>
      <c:valAx>
        <c:axId val="132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60.17</c:v>
                </c:pt>
                <c:pt idx="1">
                  <c:v>61.53</c:v>
                </c:pt>
                <c:pt idx="2">
                  <c:v>62.29</c:v>
                </c:pt>
                <c:pt idx="3">
                  <c:v>65.739999999999995</c:v>
                </c:pt>
                <c:pt idx="4">
                  <c:v>66.97</c:v>
                </c:pt>
              </c:numCache>
            </c:numRef>
          </c:val>
          <c:extLst>
            <c:ext xmlns:c16="http://schemas.microsoft.com/office/drawing/2014/chart" uri="{C3380CC4-5D6E-409C-BE32-E72D297353CC}">
              <c16:uniqueId val="{00000000-DD73-4EFE-82EB-3336D60CC457}"/>
            </c:ext>
          </c:extLst>
        </c:ser>
        <c:dLbls>
          <c:showLegendKey val="0"/>
          <c:showVal val="0"/>
          <c:showCatName val="0"/>
          <c:showSerName val="0"/>
          <c:showPercent val="0"/>
          <c:showBubbleSize val="0"/>
        </c:dLbls>
        <c:gapWidth val="150"/>
        <c:axId val="132066304"/>
        <c:axId val="132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DD73-4EFE-82EB-3336D60CC457}"/>
            </c:ext>
          </c:extLst>
        </c:ser>
        <c:dLbls>
          <c:showLegendKey val="0"/>
          <c:showVal val="0"/>
          <c:showCatName val="0"/>
          <c:showSerName val="0"/>
          <c:showPercent val="0"/>
          <c:showBubbleSize val="0"/>
        </c:dLbls>
        <c:marker val="1"/>
        <c:smooth val="0"/>
        <c:axId val="132066304"/>
        <c:axId val="132068480"/>
      </c:lineChart>
      <c:dateAx>
        <c:axId val="132066304"/>
        <c:scaling>
          <c:orientation val="minMax"/>
        </c:scaling>
        <c:delete val="1"/>
        <c:axPos val="b"/>
        <c:numFmt formatCode="ge" sourceLinked="1"/>
        <c:majorTickMark val="none"/>
        <c:minorTickMark val="none"/>
        <c:tickLblPos val="none"/>
        <c:crossAx val="132068480"/>
        <c:crosses val="autoZero"/>
        <c:auto val="1"/>
        <c:lblOffset val="100"/>
        <c:baseTimeUnit val="years"/>
      </c:dateAx>
      <c:valAx>
        <c:axId val="132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栃木県　茂木町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125</v>
      </c>
      <c r="AE8" s="73"/>
      <c r="AF8" s="73"/>
      <c r="AG8" s="73"/>
      <c r="AH8" s="73"/>
      <c r="AI8" s="73"/>
      <c r="AJ8" s="73"/>
      <c r="AK8" s="4"/>
      <c r="AL8" s="67">
        <f>データ!S6</f>
        <v>13603</v>
      </c>
      <c r="AM8" s="67"/>
      <c r="AN8" s="67"/>
      <c r="AO8" s="67"/>
      <c r="AP8" s="67"/>
      <c r="AQ8" s="67"/>
      <c r="AR8" s="67"/>
      <c r="AS8" s="67"/>
      <c r="AT8" s="66">
        <f>データ!T6</f>
        <v>172.69</v>
      </c>
      <c r="AU8" s="66"/>
      <c r="AV8" s="66"/>
      <c r="AW8" s="66"/>
      <c r="AX8" s="66"/>
      <c r="AY8" s="66"/>
      <c r="AZ8" s="66"/>
      <c r="BA8" s="66"/>
      <c r="BB8" s="66">
        <f>データ!U6</f>
        <v>78.77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20.38</v>
      </c>
      <c r="Q10" s="66"/>
      <c r="R10" s="66"/>
      <c r="S10" s="66"/>
      <c r="T10" s="66"/>
      <c r="U10" s="66"/>
      <c r="V10" s="66"/>
      <c r="W10" s="66">
        <f>データ!Q6</f>
        <v>99.82</v>
      </c>
      <c r="X10" s="66"/>
      <c r="Y10" s="66"/>
      <c r="Z10" s="66"/>
      <c r="AA10" s="66"/>
      <c r="AB10" s="66"/>
      <c r="AC10" s="66"/>
      <c r="AD10" s="67">
        <f>データ!R6</f>
        <v>2835</v>
      </c>
      <c r="AE10" s="67"/>
      <c r="AF10" s="67"/>
      <c r="AG10" s="67"/>
      <c r="AH10" s="67"/>
      <c r="AI10" s="67"/>
      <c r="AJ10" s="67"/>
      <c r="AK10" s="2"/>
      <c r="AL10" s="67">
        <f>データ!V6</f>
        <v>2755</v>
      </c>
      <c r="AM10" s="67"/>
      <c r="AN10" s="67"/>
      <c r="AO10" s="67"/>
      <c r="AP10" s="67"/>
      <c r="AQ10" s="67"/>
      <c r="AR10" s="67"/>
      <c r="AS10" s="67"/>
      <c r="AT10" s="66">
        <f>データ!W6</f>
        <v>1.24</v>
      </c>
      <c r="AU10" s="66"/>
      <c r="AV10" s="66"/>
      <c r="AW10" s="66"/>
      <c r="AX10" s="66"/>
      <c r="AY10" s="66"/>
      <c r="AZ10" s="66"/>
      <c r="BA10" s="66"/>
      <c r="BB10" s="66">
        <f>データ!X6</f>
        <v>2221.77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93432</v>
      </c>
      <c r="D6" s="33">
        <f t="shared" si="3"/>
        <v>47</v>
      </c>
      <c r="E6" s="33">
        <f t="shared" si="3"/>
        <v>17</v>
      </c>
      <c r="F6" s="33">
        <f t="shared" si="3"/>
        <v>1</v>
      </c>
      <c r="G6" s="33">
        <f t="shared" si="3"/>
        <v>0</v>
      </c>
      <c r="H6" s="33" t="str">
        <f t="shared" si="3"/>
        <v>栃木県　茂木町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20.38</v>
      </c>
      <c r="Q6" s="34">
        <f t="shared" si="3"/>
        <v>99.82</v>
      </c>
      <c r="R6" s="34">
        <f t="shared" si="3"/>
        <v>2835</v>
      </c>
      <c r="S6" s="34">
        <f t="shared" si="3"/>
        <v>13603</v>
      </c>
      <c r="T6" s="34">
        <f t="shared" si="3"/>
        <v>172.69</v>
      </c>
      <c r="U6" s="34">
        <f t="shared" si="3"/>
        <v>78.77</v>
      </c>
      <c r="V6" s="34">
        <f t="shared" si="3"/>
        <v>2755</v>
      </c>
      <c r="W6" s="34">
        <f t="shared" si="3"/>
        <v>1.24</v>
      </c>
      <c r="X6" s="34">
        <f t="shared" si="3"/>
        <v>2221.77</v>
      </c>
      <c r="Y6" s="35">
        <f>IF(Y7="",NA(),Y7)</f>
        <v>78.260000000000005</v>
      </c>
      <c r="Z6" s="35">
        <f t="shared" ref="Z6:AH6" si="4">IF(Z7="",NA(),Z7)</f>
        <v>83.2</v>
      </c>
      <c r="AA6" s="35">
        <f t="shared" si="4"/>
        <v>88.04</v>
      </c>
      <c r="AB6" s="35">
        <f t="shared" si="4"/>
        <v>81.83</v>
      </c>
      <c r="AC6" s="35">
        <f t="shared" si="4"/>
        <v>81.8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421.58</v>
      </c>
      <c r="BG6" s="35">
        <f t="shared" ref="BG6:BO6" si="7">IF(BG7="",NA(),BG7)</f>
        <v>765.79</v>
      </c>
      <c r="BH6" s="35">
        <f t="shared" si="7"/>
        <v>572.37</v>
      </c>
      <c r="BI6" s="35">
        <f t="shared" si="7"/>
        <v>834.08</v>
      </c>
      <c r="BJ6" s="35">
        <f t="shared" si="7"/>
        <v>755.03</v>
      </c>
      <c r="BK6" s="35">
        <f t="shared" si="7"/>
        <v>1791.46</v>
      </c>
      <c r="BL6" s="35">
        <f t="shared" si="7"/>
        <v>1826.49</v>
      </c>
      <c r="BM6" s="35">
        <f t="shared" si="7"/>
        <v>1696.96</v>
      </c>
      <c r="BN6" s="35">
        <f t="shared" si="7"/>
        <v>1824.34</v>
      </c>
      <c r="BO6" s="35">
        <f t="shared" si="7"/>
        <v>1604.64</v>
      </c>
      <c r="BP6" s="34" t="str">
        <f>IF(BP7="","",IF(BP7="-","【-】","【"&amp;SUBSTITUTE(TEXT(BP7,"#,##0.00"),"-","△")&amp;"】"))</f>
        <v>【728.30】</v>
      </c>
      <c r="BQ6" s="35">
        <f>IF(BQ7="",NA(),BQ7)</f>
        <v>65.55</v>
      </c>
      <c r="BR6" s="35">
        <f t="shared" ref="BR6:BZ6" si="8">IF(BR7="",NA(),BR7)</f>
        <v>83.14</v>
      </c>
      <c r="BS6" s="35">
        <f t="shared" si="8"/>
        <v>101.98</v>
      </c>
      <c r="BT6" s="35">
        <f t="shared" si="8"/>
        <v>92.91</v>
      </c>
      <c r="BU6" s="35">
        <f t="shared" si="8"/>
        <v>91.7</v>
      </c>
      <c r="BV6" s="35">
        <f t="shared" si="8"/>
        <v>51.28</v>
      </c>
      <c r="BW6" s="35">
        <f t="shared" si="8"/>
        <v>48</v>
      </c>
      <c r="BX6" s="35">
        <f t="shared" si="8"/>
        <v>47.23</v>
      </c>
      <c r="BY6" s="35">
        <f t="shared" si="8"/>
        <v>54.16</v>
      </c>
      <c r="BZ6" s="35">
        <f t="shared" si="8"/>
        <v>60.01</v>
      </c>
      <c r="CA6" s="34" t="str">
        <f>IF(CA7="","",IF(CA7="-","【-】","【"&amp;SUBSTITUTE(TEXT(CA7,"#,##0.00"),"-","△")&amp;"】"))</f>
        <v>【100.04】</v>
      </c>
      <c r="CB6" s="35">
        <f>IF(CB7="",NA(),CB7)</f>
        <v>257.81</v>
      </c>
      <c r="CC6" s="35">
        <f t="shared" ref="CC6:CK6" si="9">IF(CC7="",NA(),CC7)</f>
        <v>203.47</v>
      </c>
      <c r="CD6" s="35">
        <f t="shared" si="9"/>
        <v>169.15</v>
      </c>
      <c r="CE6" s="35">
        <f t="shared" si="9"/>
        <v>186.21</v>
      </c>
      <c r="CF6" s="35">
        <f t="shared" si="9"/>
        <v>190</v>
      </c>
      <c r="CG6" s="35">
        <f t="shared" si="9"/>
        <v>311.81</v>
      </c>
      <c r="CH6" s="35">
        <f t="shared" si="9"/>
        <v>334.37</v>
      </c>
      <c r="CI6" s="35">
        <f t="shared" si="9"/>
        <v>351.41</v>
      </c>
      <c r="CJ6" s="35">
        <f t="shared" si="9"/>
        <v>307.56</v>
      </c>
      <c r="CK6" s="35">
        <f t="shared" si="9"/>
        <v>277.67</v>
      </c>
      <c r="CL6" s="34" t="str">
        <f>IF(CL7="","",IF(CL7="-","【-】","【"&amp;SUBSTITUTE(TEXT(CL7,"#,##0.00"),"-","△")&amp;"】"))</f>
        <v>【137.82】</v>
      </c>
      <c r="CM6" s="35">
        <f>IF(CM7="",NA(),CM7)</f>
        <v>22.33</v>
      </c>
      <c r="CN6" s="35">
        <f t="shared" ref="CN6:CV6" si="10">IF(CN7="",NA(),CN7)</f>
        <v>22.96</v>
      </c>
      <c r="CO6" s="35">
        <f t="shared" si="10"/>
        <v>24.17</v>
      </c>
      <c r="CP6" s="35">
        <f t="shared" si="10"/>
        <v>24.67</v>
      </c>
      <c r="CQ6" s="35">
        <f t="shared" si="10"/>
        <v>24.67</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60.17</v>
      </c>
      <c r="CY6" s="35">
        <f t="shared" ref="CY6:DG6" si="11">IF(CY7="",NA(),CY7)</f>
        <v>61.53</v>
      </c>
      <c r="CZ6" s="35">
        <f t="shared" si="11"/>
        <v>62.29</v>
      </c>
      <c r="DA6" s="35">
        <f t="shared" si="11"/>
        <v>65.739999999999995</v>
      </c>
      <c r="DB6" s="35">
        <f t="shared" si="11"/>
        <v>66.97</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c r="A7" s="28"/>
      <c r="B7" s="37">
        <v>2016</v>
      </c>
      <c r="C7" s="37">
        <v>93432</v>
      </c>
      <c r="D7" s="37">
        <v>47</v>
      </c>
      <c r="E7" s="37">
        <v>17</v>
      </c>
      <c r="F7" s="37">
        <v>1</v>
      </c>
      <c r="G7" s="37">
        <v>0</v>
      </c>
      <c r="H7" s="37" t="s">
        <v>110</v>
      </c>
      <c r="I7" s="37" t="s">
        <v>111</v>
      </c>
      <c r="J7" s="37" t="s">
        <v>112</v>
      </c>
      <c r="K7" s="37" t="s">
        <v>113</v>
      </c>
      <c r="L7" s="37" t="s">
        <v>114</v>
      </c>
      <c r="M7" s="37"/>
      <c r="N7" s="38" t="s">
        <v>115</v>
      </c>
      <c r="O7" s="38" t="s">
        <v>116</v>
      </c>
      <c r="P7" s="38">
        <v>20.38</v>
      </c>
      <c r="Q7" s="38">
        <v>99.82</v>
      </c>
      <c r="R7" s="38">
        <v>2835</v>
      </c>
      <c r="S7" s="38">
        <v>13603</v>
      </c>
      <c r="T7" s="38">
        <v>172.69</v>
      </c>
      <c r="U7" s="38">
        <v>78.77</v>
      </c>
      <c r="V7" s="38">
        <v>2755</v>
      </c>
      <c r="W7" s="38">
        <v>1.24</v>
      </c>
      <c r="X7" s="38">
        <v>2221.77</v>
      </c>
      <c r="Y7" s="38">
        <v>78.260000000000005</v>
      </c>
      <c r="Z7" s="38">
        <v>83.2</v>
      </c>
      <c r="AA7" s="38">
        <v>88.04</v>
      </c>
      <c r="AB7" s="38">
        <v>81.83</v>
      </c>
      <c r="AC7" s="38">
        <v>81.8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421.58</v>
      </c>
      <c r="BG7" s="38">
        <v>765.79</v>
      </c>
      <c r="BH7" s="38">
        <v>572.37</v>
      </c>
      <c r="BI7" s="38">
        <v>834.08</v>
      </c>
      <c r="BJ7" s="38">
        <v>755.03</v>
      </c>
      <c r="BK7" s="38">
        <v>1791.46</v>
      </c>
      <c r="BL7" s="38">
        <v>1826.49</v>
      </c>
      <c r="BM7" s="38">
        <v>1696.96</v>
      </c>
      <c r="BN7" s="38">
        <v>1824.34</v>
      </c>
      <c r="BO7" s="38">
        <v>1604.64</v>
      </c>
      <c r="BP7" s="38">
        <v>728.3</v>
      </c>
      <c r="BQ7" s="38">
        <v>65.55</v>
      </c>
      <c r="BR7" s="38">
        <v>83.14</v>
      </c>
      <c r="BS7" s="38">
        <v>101.98</v>
      </c>
      <c r="BT7" s="38">
        <v>92.91</v>
      </c>
      <c r="BU7" s="38">
        <v>91.7</v>
      </c>
      <c r="BV7" s="38">
        <v>51.28</v>
      </c>
      <c r="BW7" s="38">
        <v>48</v>
      </c>
      <c r="BX7" s="38">
        <v>47.23</v>
      </c>
      <c r="BY7" s="38">
        <v>54.16</v>
      </c>
      <c r="BZ7" s="38">
        <v>60.01</v>
      </c>
      <c r="CA7" s="38">
        <v>100.04</v>
      </c>
      <c r="CB7" s="38">
        <v>257.81</v>
      </c>
      <c r="CC7" s="38">
        <v>203.47</v>
      </c>
      <c r="CD7" s="38">
        <v>169.15</v>
      </c>
      <c r="CE7" s="38">
        <v>186.21</v>
      </c>
      <c r="CF7" s="38">
        <v>190</v>
      </c>
      <c r="CG7" s="38">
        <v>311.81</v>
      </c>
      <c r="CH7" s="38">
        <v>334.37</v>
      </c>
      <c r="CI7" s="38">
        <v>351.41</v>
      </c>
      <c r="CJ7" s="38">
        <v>307.56</v>
      </c>
      <c r="CK7" s="38">
        <v>277.67</v>
      </c>
      <c r="CL7" s="38">
        <v>137.82</v>
      </c>
      <c r="CM7" s="38">
        <v>22.33</v>
      </c>
      <c r="CN7" s="38">
        <v>22.96</v>
      </c>
      <c r="CO7" s="38">
        <v>24.17</v>
      </c>
      <c r="CP7" s="38">
        <v>24.67</v>
      </c>
      <c r="CQ7" s="38">
        <v>24.67</v>
      </c>
      <c r="CR7" s="38">
        <v>41.95</v>
      </c>
      <c r="CS7" s="38">
        <v>40.71</v>
      </c>
      <c r="CT7" s="38">
        <v>43.53</v>
      </c>
      <c r="CU7" s="38">
        <v>39.869999999999997</v>
      </c>
      <c r="CV7" s="38">
        <v>41.28</v>
      </c>
      <c r="CW7" s="38">
        <v>60.09</v>
      </c>
      <c r="CX7" s="38">
        <v>60.17</v>
      </c>
      <c r="CY7" s="38">
        <v>61.53</v>
      </c>
      <c r="CZ7" s="38">
        <v>62.29</v>
      </c>
      <c r="DA7" s="38">
        <v>65.739999999999995</v>
      </c>
      <c r="DB7" s="38">
        <v>66.97</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0067</cp:lastModifiedBy>
  <dcterms:created xsi:type="dcterms:W3CDTF">2017-12-25T02:04:31Z</dcterms:created>
  <dcterms:modified xsi:type="dcterms:W3CDTF">2018-02-05T07:36:05Z</dcterms:modified>
  <cp:category/>
</cp:coreProperties>
</file>