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市町修正\01上水道\"/>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<sst xmlns="http://schemas.openxmlformats.org/spreadsheetml/2006/main" count="217" uniqueCount="107">
  <si>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</si>
  <si>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</si>
  <si>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</si>
  <si>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</si>
  <si>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</si>
  <si>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</si>
  <si>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</si>
  <si>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</si>
  <si>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</si>
  <si>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</si>
  <si>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</si>
  <si>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</si>
  <si>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</si>
  <si>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</si>
  <si>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</si>
  <si>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</si>
  <si>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</si>
  <si>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</si>
  <si>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</si>
  <si>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</si>
  <si>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</si>
  <si>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</si>
  <si>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</si>
  <si>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</si>
  <si>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</si>
  <si>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</si>
  <si>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</si>
  <si>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</si>
  <si>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</si>
  <si>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</si>
  <si>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</si>
  <si>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</si>
  <si>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</si>
  <si>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</si>
  <si>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</si>
  <si>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</si>
  <si>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</si>
  <si>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</si>
  <si>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</si>
  <si>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</si>
  <si>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</si>
  <si>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</si>
  <si>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</si>
  <si>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</si>
  <si>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</si>
  <si>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</si>
  <si>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</si>
  <si>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</si>
  <si>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</si>
  <si>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</si>
  <si>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</si>
  <si>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</si>
  <si>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</si>
  <si>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</si>
  <si>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</si>
  <si>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</si>
  <si>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</si>
  <si>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</si>
  <si>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</si>
  <si>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</si>
  <si>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</si>
  <si>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</si>
  <si>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</si>
  <si>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</si>
  <si>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</si>
  <si>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</si>
  <si>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</si>
  <si>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</si>
  <si>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</si>
  <si>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</si>
  <si>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</si>
  <si>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</si>
  <si>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</si>
  <si>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</si>
  <si>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</si>
  <si>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</si>
  <si>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</si>
  <si>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</si>
  <si>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</si>
  <si>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</si>
  <si>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</si>
  <si>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</si>
  <si>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</si>
  <si>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</si>
  <si>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</si>
  <si>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</si>
  <si>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</si>
  <si>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</si>
  <si>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</si>
  <si>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</si>
  <si>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</si>
  <si>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</si>
  <si>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</si>
  <si>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茂木町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</si>
  <si>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</si>
  <si>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</si>
  <si>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</si>
  <si>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</si>
  <si>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</si>
  <si>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</si>
  <si>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</si>
  <si>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</si>
  <si>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</si>
  <si>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</si>
  <si>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数が多いため、老朽化に対応するためには、計画的、効率的に更新を行う必要があります。このためには、施設の老朽度について正確に把握し、適切な点検やメンテナンスを行い、施設の延命化、長寿命化を図ることが必要と考えます。</t>
    <phoneticPr fontId="4"/>
  </si>
  <si>
    <t>　経常収支比率については、103％と黒字になっているものの、更なる費用削減や更新投資に充てる財源の確保が必要と考えます。
　また、コストに見合った料金水準を維持すること、漏水等を減らし有収率の改善をはかること、維持管理経費の一層の削減をはかること等により、収益の確保に努める必要があります。</t>
    <phoneticPr fontId="4"/>
  </si>
  <si>
    <t>　茂木町の水道は、昭和３９年の給水開始から現在に至るまで給水されており、普及率は99.2％となり、全町普及したといえます。
　平成２６年４月より、上水道と簡易水道の２つの事業を統合したことで、事務処理の軽減とともに経営面の明確化が図られ透明性を確保することができました。また、施設面においても水の相互融通が可能となり、水資源の合理化が進み、渇水、地震等の自然災害への対応が期待できます。
　今後は、水質や施設の安全性の確保、さらに災害等に備えたライフラインの確保など、時代の多様な変化に対応することが重要と考えます。</t>
    <rPh sb="51" eb="53">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</si>
</sst>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154176"/>
        <c:axId val="23915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239154176"/>
        <c:axId val="239154568"/>
      </c:lineChart>
      <c:dateAx>
        <c:axId val="239154176"/>
        <c:scaling>
          <c:orientation val="minMax"/>
        </c:scaling>
        <c:delete val="1"/>
        <c:axPos val="b"/>
        <c:numFmt formatCode="ge" sourceLinked="1"/>
        <c:majorTickMark val="none"/>
        <c:minorTickMark val="none"/>
        <c:tickLblPos val="none"/>
        <c:crossAx val="239154568"/>
        <c:crosses val="autoZero"/>
        <c:auto val="1"/>
        <c:lblOffset val="100"/>
        <c:baseTimeUnit val="years"/>
      </c:dateAx>
      <c:valAx>
        <c:axId val="23915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47.65</c:v>
                </c:pt>
                <c:pt idx="1">
                  <c:v>46.46</c:v>
                </c:pt>
                <c:pt idx="2">
                  <c:v>43.83</c:v>
                </c:pt>
                <c:pt idx="3">
                  <c:v>43.91</c:v>
                </c:pt>
                <c:pt idx="4">
                  <c:v>44.39</c:v>
                </c:pt>
              </c:numCache>
            </c:numRef>
          </c:val>
        </c:ser>
        <c:dLbls>
          <c:showLegendKey val="0"/>
          <c:showVal val="0"/>
          <c:showCatName val="0"/>
          <c:showSerName val="0"/>
          <c:showPercent val="0"/>
          <c:showBubbleSize val="0"/>
        </c:dLbls>
        <c:gapWidth val="150"/>
        <c:axId val="239590760"/>
        <c:axId val="23959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39590760"/>
        <c:axId val="239591152"/>
      </c:lineChart>
      <c:dateAx>
        <c:axId val="239590760"/>
        <c:scaling>
          <c:orientation val="minMax"/>
        </c:scaling>
        <c:delete val="1"/>
        <c:axPos val="b"/>
        <c:numFmt formatCode="ge" sourceLinked="1"/>
        <c:majorTickMark val="none"/>
        <c:minorTickMark val="none"/>
        <c:tickLblPos val="none"/>
        <c:crossAx val="239591152"/>
        <c:crosses val="autoZero"/>
        <c:auto val="1"/>
        <c:lblOffset val="100"/>
        <c:baseTimeUnit val="years"/>
      </c:dateAx>
      <c:valAx>
        <c:axId val="23959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9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80.540000000000006</c:v>
                </c:pt>
                <c:pt idx="1">
                  <c:v>78.06</c:v>
                </c:pt>
                <c:pt idx="2">
                  <c:v>79.319999999999993</c:v>
                </c:pt>
                <c:pt idx="3">
                  <c:v>78.5</c:v>
                </c:pt>
                <c:pt idx="4">
                  <c:v>77.44</c:v>
                </c:pt>
              </c:numCache>
            </c:numRef>
          </c:val>
        </c:ser>
        <c:dLbls>
          <c:showLegendKey val="0"/>
          <c:showVal val="0"/>
          <c:showCatName val="0"/>
          <c:showSerName val="0"/>
          <c:showPercent val="0"/>
          <c:showBubbleSize val="0"/>
        </c:dLbls>
        <c:gapWidth val="150"/>
        <c:axId val="239806888"/>
        <c:axId val="2398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39806888"/>
        <c:axId val="239807280"/>
      </c:lineChart>
      <c:dateAx>
        <c:axId val="239806888"/>
        <c:scaling>
          <c:orientation val="minMax"/>
        </c:scaling>
        <c:delete val="1"/>
        <c:axPos val="b"/>
        <c:numFmt formatCode="ge" sourceLinked="1"/>
        <c:majorTickMark val="none"/>
        <c:minorTickMark val="none"/>
        <c:tickLblPos val="none"/>
        <c:crossAx val="239807280"/>
        <c:crosses val="autoZero"/>
        <c:auto val="1"/>
        <c:lblOffset val="100"/>
        <c:baseTimeUnit val="years"/>
      </c:dateAx>
      <c:valAx>
        <c:axId val="2398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0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102.71</c:v>
                </c:pt>
                <c:pt idx="1">
                  <c:v>100.51</c:v>
                </c:pt>
                <c:pt idx="2">
                  <c:v>97.94</c:v>
                </c:pt>
                <c:pt idx="3">
                  <c:v>101.99</c:v>
                </c:pt>
                <c:pt idx="4">
                  <c:v>103.73</c:v>
                </c:pt>
              </c:numCache>
            </c:numRef>
          </c:val>
        </c:ser>
        <c:dLbls>
          <c:showLegendKey val="0"/>
          <c:showVal val="0"/>
          <c:showCatName val="0"/>
          <c:showSerName val="0"/>
          <c:showPercent val="0"/>
          <c:showBubbleSize val="0"/>
        </c:dLbls>
        <c:gapWidth val="150"/>
        <c:axId val="239155744"/>
        <c:axId val="23915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239155744"/>
        <c:axId val="239156136"/>
      </c:lineChart>
      <c:dateAx>
        <c:axId val="239155744"/>
        <c:scaling>
          <c:orientation val="minMax"/>
        </c:scaling>
        <c:delete val="1"/>
        <c:axPos val="b"/>
        <c:numFmt formatCode="ge" sourceLinked="1"/>
        <c:majorTickMark val="none"/>
        <c:minorTickMark val="none"/>
        <c:tickLblPos val="none"/>
        <c:crossAx val="239156136"/>
        <c:crosses val="autoZero"/>
        <c:auto val="1"/>
        <c:lblOffset val="100"/>
        <c:baseTimeUnit val="years"/>
      </c:dateAx>
      <c:valAx>
        <c:axId val="239156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1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24.69</c:v>
                </c:pt>
                <c:pt idx="1">
                  <c:v>26.2</c:v>
                </c:pt>
                <c:pt idx="2">
                  <c:v>27.81</c:v>
                </c:pt>
                <c:pt idx="3">
                  <c:v>29.39</c:v>
                </c:pt>
                <c:pt idx="4">
                  <c:v>30.72</c:v>
                </c:pt>
              </c:numCache>
            </c:numRef>
          </c:val>
        </c:ser>
        <c:dLbls>
          <c:showLegendKey val="0"/>
          <c:showVal val="0"/>
          <c:showCatName val="0"/>
          <c:showSerName val="0"/>
          <c:showPercent val="0"/>
          <c:showBubbleSize val="0"/>
        </c:dLbls>
        <c:gapWidth val="150"/>
        <c:axId val="239157312"/>
        <c:axId val="23915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39157312"/>
        <c:axId val="239157704"/>
      </c:lineChart>
      <c:dateAx>
        <c:axId val="239157312"/>
        <c:scaling>
          <c:orientation val="minMax"/>
        </c:scaling>
        <c:delete val="1"/>
        <c:axPos val="b"/>
        <c:numFmt formatCode="ge" sourceLinked="1"/>
        <c:majorTickMark val="none"/>
        <c:minorTickMark val="none"/>
        <c:tickLblPos val="none"/>
        <c:crossAx val="239157704"/>
        <c:crosses val="autoZero"/>
        <c:auto val="1"/>
        <c:lblOffset val="100"/>
        <c:baseTimeUnit val="years"/>
      </c:dateAx>
      <c:valAx>
        <c:axId val="23915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261688"/>
        <c:axId val="2392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39261688"/>
        <c:axId val="239262080"/>
      </c:lineChart>
      <c:dateAx>
        <c:axId val="239261688"/>
        <c:scaling>
          <c:orientation val="minMax"/>
        </c:scaling>
        <c:delete val="1"/>
        <c:axPos val="b"/>
        <c:numFmt formatCode="ge" sourceLinked="1"/>
        <c:majorTickMark val="none"/>
        <c:minorTickMark val="none"/>
        <c:tickLblPos val="none"/>
        <c:crossAx val="239262080"/>
        <c:crosses val="autoZero"/>
        <c:auto val="1"/>
        <c:lblOffset val="100"/>
        <c:baseTimeUnit val="years"/>
      </c:dateAx>
      <c:valAx>
        <c:axId val="2392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6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412696"/>
        <c:axId val="2394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39412696"/>
        <c:axId val="239413088"/>
      </c:lineChart>
      <c:dateAx>
        <c:axId val="239412696"/>
        <c:scaling>
          <c:orientation val="minMax"/>
        </c:scaling>
        <c:delete val="1"/>
        <c:axPos val="b"/>
        <c:numFmt formatCode="ge" sourceLinked="1"/>
        <c:majorTickMark val="none"/>
        <c:minorTickMark val="none"/>
        <c:tickLblPos val="none"/>
        <c:crossAx val="239413088"/>
        <c:crosses val="autoZero"/>
        <c:auto val="1"/>
        <c:lblOffset val="100"/>
        <c:baseTimeUnit val="years"/>
      </c:dateAx>
      <c:valAx>
        <c:axId val="23941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41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413.76</c:v>
                </c:pt>
                <c:pt idx="1">
                  <c:v>476.77</c:v>
                </c:pt>
                <c:pt idx="2">
                  <c:v>670.34</c:v>
                </c:pt>
                <c:pt idx="3">
                  <c:v>446.58</c:v>
                </c:pt>
                <c:pt idx="4">
                  <c:v>90.44</c:v>
                </c:pt>
              </c:numCache>
            </c:numRef>
          </c:val>
        </c:ser>
        <c:dLbls>
          <c:showLegendKey val="0"/>
          <c:showVal val="0"/>
          <c:showCatName val="0"/>
          <c:showSerName val="0"/>
          <c:showPercent val="0"/>
          <c:showBubbleSize val="0"/>
        </c:dLbls>
        <c:gapWidth val="150"/>
        <c:axId val="239414656"/>
        <c:axId val="23941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39414656"/>
        <c:axId val="239415048"/>
      </c:lineChart>
      <c:dateAx>
        <c:axId val="239414656"/>
        <c:scaling>
          <c:orientation val="minMax"/>
        </c:scaling>
        <c:delete val="1"/>
        <c:axPos val="b"/>
        <c:numFmt formatCode="ge" sourceLinked="1"/>
        <c:majorTickMark val="none"/>
        <c:minorTickMark val="none"/>
        <c:tickLblPos val="none"/>
        <c:crossAx val="239415048"/>
        <c:crosses val="autoZero"/>
        <c:auto val="1"/>
        <c:lblOffset val="100"/>
        <c:baseTimeUnit val="years"/>
      </c:dateAx>
      <c:valAx>
        <c:axId val="239415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4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920.39</c:v>
                </c:pt>
                <c:pt idx="1">
                  <c:v>898</c:v>
                </c:pt>
                <c:pt idx="2">
                  <c:v>863.55</c:v>
                </c:pt>
                <c:pt idx="3">
                  <c:v>793.31</c:v>
                </c:pt>
                <c:pt idx="4">
                  <c:v>701.05</c:v>
                </c:pt>
              </c:numCache>
            </c:numRef>
          </c:val>
        </c:ser>
        <c:dLbls>
          <c:showLegendKey val="0"/>
          <c:showVal val="0"/>
          <c:showCatName val="0"/>
          <c:showSerName val="0"/>
          <c:showPercent val="0"/>
          <c:showBubbleSize val="0"/>
        </c:dLbls>
        <c:gapWidth val="150"/>
        <c:axId val="239264432"/>
        <c:axId val="23926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39264432"/>
        <c:axId val="239264040"/>
      </c:lineChart>
      <c:dateAx>
        <c:axId val="239264432"/>
        <c:scaling>
          <c:orientation val="minMax"/>
        </c:scaling>
        <c:delete val="1"/>
        <c:axPos val="b"/>
        <c:numFmt formatCode="ge" sourceLinked="1"/>
        <c:majorTickMark val="none"/>
        <c:minorTickMark val="none"/>
        <c:tickLblPos val="none"/>
        <c:crossAx val="239264040"/>
        <c:crosses val="autoZero"/>
        <c:auto val="1"/>
        <c:lblOffset val="100"/>
        <c:baseTimeUnit val="years"/>
      </c:dateAx>
      <c:valAx>
        <c:axId val="239264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26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82.31</c:v>
                </c:pt>
                <c:pt idx="1">
                  <c:v>77.55</c:v>
                </c:pt>
                <c:pt idx="2">
                  <c:v>76.260000000000005</c:v>
                </c:pt>
                <c:pt idx="3">
                  <c:v>76.08</c:v>
                </c:pt>
                <c:pt idx="4">
                  <c:v>76.150000000000006</c:v>
                </c:pt>
              </c:numCache>
            </c:numRef>
          </c:val>
        </c:ser>
        <c:dLbls>
          <c:showLegendKey val="0"/>
          <c:showVal val="0"/>
          <c:showCatName val="0"/>
          <c:showSerName val="0"/>
          <c:showPercent val="0"/>
          <c:showBubbleSize val="0"/>
        </c:dLbls>
        <c:gapWidth val="150"/>
        <c:axId val="239414264"/>
        <c:axId val="2394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39414264"/>
        <c:axId val="239416224"/>
      </c:lineChart>
      <c:dateAx>
        <c:axId val="239414264"/>
        <c:scaling>
          <c:orientation val="minMax"/>
        </c:scaling>
        <c:delete val="1"/>
        <c:axPos val="b"/>
        <c:numFmt formatCode="ge" sourceLinked="1"/>
        <c:majorTickMark val="none"/>
        <c:minorTickMark val="none"/>
        <c:tickLblPos val="none"/>
        <c:crossAx val="239416224"/>
        <c:crosses val="autoZero"/>
        <c:auto val="1"/>
        <c:lblOffset val="100"/>
        <c:baseTimeUnit val="years"/>
      </c:dateAx>
      <c:valAx>
        <c:axId val="2394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1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237.46</c:v>
                </c:pt>
                <c:pt idx="1">
                  <c:v>252.94</c:v>
                </c:pt>
                <c:pt idx="2">
                  <c:v>257.52</c:v>
                </c:pt>
                <c:pt idx="3">
                  <c:v>258.44</c:v>
                </c:pt>
                <c:pt idx="4">
                  <c:v>260.57</c:v>
                </c:pt>
              </c:numCache>
            </c:numRef>
          </c:val>
        </c:ser>
        <c:dLbls>
          <c:showLegendKey val="0"/>
          <c:showVal val="0"/>
          <c:showCatName val="0"/>
          <c:showSerName val="0"/>
          <c:showPercent val="0"/>
          <c:showBubbleSize val="0"/>
        </c:dLbls>
        <c:gapWidth val="150"/>
        <c:axId val="239589192"/>
        <c:axId val="23958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39589192"/>
        <c:axId val="239589584"/>
      </c:lineChart>
      <c:dateAx>
        <c:axId val="239589192"/>
        <c:scaling>
          <c:orientation val="minMax"/>
        </c:scaling>
        <c:delete val="1"/>
        <c:axPos val="b"/>
        <c:numFmt formatCode="ge" sourceLinked="1"/>
        <c:majorTickMark val="none"/>
        <c:minorTickMark val="none"/>
        <c:tickLblPos val="none"/>
        <c:crossAx val="239589584"/>
        <c:crosses val="autoZero"/>
        <c:auto val="1"/>
        <c:lblOffset val="100"/>
        <c:baseTimeUnit val="years"/>
      </c:dateAx>
      <c:valAx>
        <c:axId val="23958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8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茂木町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14251</v>
      </c>
      <c r="AJ8" s="75"/>
      <c r="AK8" s="75"/>
      <c r="AL8" s="75"/>
      <c r="AM8" s="75"/>
      <c r="AN8" s="75"/>
      <c r="AO8" s="75"/>
      <c r="AP8" s="76"/>
      <c r="AQ8" s="57">
        <f>データ!R6</f>
        <v>172.69</v>
      </c>
      <c r="AR8" s="57"/>
      <c r="AS8" s="57"/>
      <c r="AT8" s="57"/>
      <c r="AU8" s="57"/>
      <c r="AV8" s="57"/>
      <c r="AW8" s="57"/>
      <c r="AX8" s="57"/>
      <c r="AY8" s="57">
        <f>データ!S6</f>
        <v>82.52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77.64</v>
      </c>
      <c r="K10" s="57"/>
      <c r="L10" s="57"/>
      <c r="M10" s="57"/>
      <c r="N10" s="57"/>
      <c r="O10" s="57"/>
      <c r="P10" s="57"/>
      <c r="Q10" s="57"/>
      <c r="R10" s="57">
        <f>データ!O6</f>
        <v>99.25</v>
      </c>
      <c r="S10" s="57"/>
      <c r="T10" s="57"/>
      <c r="U10" s="57"/>
      <c r="V10" s="57"/>
      <c r="W10" s="57"/>
      <c r="X10" s="57"/>
      <c r="Y10" s="57"/>
      <c r="Z10" s="65">
        <f>データ!P6</f>
        <v>3953</v>
      </c>
      <c r="AA10" s="65"/>
      <c r="AB10" s="65"/>
      <c r="AC10" s="65"/>
      <c r="AD10" s="65"/>
      <c r="AE10" s="65"/>
      <c r="AF10" s="65"/>
      <c r="AG10" s="65"/>
      <c r="AH10" s="2"/>
      <c r="AI10" s="65">
        <f>データ!T6</f>
        <v>14018</v>
      </c>
      <c r="AJ10" s="65"/>
      <c r="AK10" s="65"/>
      <c r="AL10" s="65"/>
      <c r="AM10" s="65"/>
      <c r="AN10" s="65"/>
      <c r="AO10" s="65"/>
      <c r="AP10" s="65"/>
      <c r="AQ10" s="57">
        <f>データ!U6</f>
        <v>90.5</v>
      </c>
      <c r="AR10" s="57"/>
      <c r="AS10" s="57"/>
      <c r="AT10" s="57"/>
      <c r="AU10" s="57"/>
      <c r="AV10" s="57"/>
      <c r="AW10" s="57"/>
      <c r="AX10" s="57"/>
      <c r="AY10" s="57">
        <f>データ!V6</f>
        <v>154.9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93432</v>
      </c>
      <c r="D6" s="31">
        <f t="shared" si="3"/>
        <v>46</v>
      </c>
      <c r="E6" s="31">
        <f t="shared" si="3"/>
        <v>1</v>
      </c>
      <c r="F6" s="31">
        <f t="shared" si="3"/>
        <v>0</v>
      </c>
      <c r="G6" s="31">
        <f t="shared" si="3"/>
        <v>1</v>
      </c>
      <c r="H6" s="31" t="str">
        <f t="shared" si="3"/>
        <v>栃木県　茂木町</v>
      </c>
      <c r="I6" s="31" t="str">
        <f t="shared" si="3"/>
        <v>法適用</v>
      </c>
      <c r="J6" s="31" t="str">
        <f t="shared" si="3"/>
        <v>水道事業</v>
      </c>
      <c r="K6" s="31" t="str">
        <f t="shared" si="3"/>
        <v>末端給水事業</v>
      </c>
      <c r="L6" s="31" t="str">
        <f t="shared" si="3"/>
        <v>A7</v>
      </c>
      <c r="M6" s="32" t="str">
        <f t="shared" si="3"/>
        <v>-</v>
      </c>
      <c r="N6" s="32">
        <f t="shared" si="3"/>
        <v>77.64</v>
      </c>
      <c r="O6" s="32">
        <f t="shared" si="3"/>
        <v>99.25</v>
      </c>
      <c r="P6" s="32">
        <f t="shared" si="3"/>
        <v>3953</v>
      </c>
      <c r="Q6" s="32">
        <f t="shared" si="3"/>
        <v>14251</v>
      </c>
      <c r="R6" s="32">
        <f t="shared" si="3"/>
        <v>172.69</v>
      </c>
      <c r="S6" s="32">
        <f t="shared" si="3"/>
        <v>82.52</v>
      </c>
      <c r="T6" s="32">
        <f t="shared" si="3"/>
        <v>14018</v>
      </c>
      <c r="U6" s="32">
        <f t="shared" si="3"/>
        <v>90.5</v>
      </c>
      <c r="V6" s="32">
        <f t="shared" si="3"/>
        <v>154.9</v>
      </c>
      <c r="W6" s="33">
        <f>IF(W7="",NA(),W7)</f>
        <v>102.71</v>
      </c>
      <c r="X6" s="33">
        <f t="shared" ref="X6:AF6" si="4">IF(X7="",NA(),X7)</f>
        <v>100.51</v>
      </c>
      <c r="Y6" s="33">
        <f t="shared" si="4"/>
        <v>97.94</v>
      </c>
      <c r="Z6" s="33">
        <f t="shared" si="4"/>
        <v>101.99</v>
      </c>
      <c r="AA6" s="33">
        <f t="shared" si="4"/>
        <v>103.73</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413.76</v>
      </c>
      <c r="AT6" s="33">
        <f t="shared" ref="AT6:BB6" si="6">IF(AT7="",NA(),AT7)</f>
        <v>476.77</v>
      </c>
      <c r="AU6" s="33">
        <f t="shared" si="6"/>
        <v>670.34</v>
      </c>
      <c r="AV6" s="33">
        <f t="shared" si="6"/>
        <v>446.58</v>
      </c>
      <c r="AW6" s="33">
        <f t="shared" si="6"/>
        <v>90.44</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920.39</v>
      </c>
      <c r="BE6" s="33">
        <f t="shared" ref="BE6:BM6" si="7">IF(BE7="",NA(),BE7)</f>
        <v>898</v>
      </c>
      <c r="BF6" s="33">
        <f t="shared" si="7"/>
        <v>863.55</v>
      </c>
      <c r="BG6" s="33">
        <f t="shared" si="7"/>
        <v>793.31</v>
      </c>
      <c r="BH6" s="33">
        <f t="shared" si="7"/>
        <v>701.05</v>
      </c>
      <c r="BI6" s="33">
        <f t="shared" si="7"/>
        <v>462.52</v>
      </c>
      <c r="BJ6" s="33">
        <f t="shared" si="7"/>
        <v>474.06</v>
      </c>
      <c r="BK6" s="33">
        <f t="shared" si="7"/>
        <v>458</v>
      </c>
      <c r="BL6" s="33">
        <f t="shared" si="7"/>
        <v>443.13</v>
      </c>
      <c r="BM6" s="33">
        <f t="shared" si="7"/>
        <v>442.54</v>
      </c>
      <c r="BN6" s="32" t="str">
        <f>IF(BN7="","",IF(BN7="-","【-】","【"&amp;SUBSTITUTE(TEXT(BN7,"#,##0.00"),"-","△")&amp;"】"))</f>
        <v>【283.72】</v>
      </c>
      <c r="BO6" s="33">
        <f>IF(BO7="",NA(),BO7)</f>
        <v>82.31</v>
      </c>
      <c r="BP6" s="33">
        <f t="shared" ref="BP6:BX6" si="8">IF(BP7="",NA(),BP7)</f>
        <v>77.55</v>
      </c>
      <c r="BQ6" s="33">
        <f t="shared" si="8"/>
        <v>76.260000000000005</v>
      </c>
      <c r="BR6" s="33">
        <f t="shared" si="8"/>
        <v>76.08</v>
      </c>
      <c r="BS6" s="33">
        <f t="shared" si="8"/>
        <v>76.150000000000006</v>
      </c>
      <c r="BT6" s="33">
        <f t="shared" si="8"/>
        <v>99.71</v>
      </c>
      <c r="BU6" s="33">
        <f t="shared" si="8"/>
        <v>96.62</v>
      </c>
      <c r="BV6" s="33">
        <f t="shared" si="8"/>
        <v>96.27</v>
      </c>
      <c r="BW6" s="33">
        <f t="shared" si="8"/>
        <v>95.4</v>
      </c>
      <c r="BX6" s="33">
        <f t="shared" si="8"/>
        <v>98.6</v>
      </c>
      <c r="BY6" s="32" t="str">
        <f>IF(BY7="","",IF(BY7="-","【-】","【"&amp;SUBSTITUTE(TEXT(BY7,"#,##0.00"),"-","△")&amp;"】"))</f>
        <v>【104.60】</v>
      </c>
      <c r="BZ6" s="33">
        <f>IF(BZ7="",NA(),BZ7)</f>
        <v>237.46</v>
      </c>
      <c r="CA6" s="33">
        <f t="shared" ref="CA6:CI6" si="9">IF(CA7="",NA(),CA7)</f>
        <v>252.94</v>
      </c>
      <c r="CB6" s="33">
        <f t="shared" si="9"/>
        <v>257.52</v>
      </c>
      <c r="CC6" s="33">
        <f t="shared" si="9"/>
        <v>258.44</v>
      </c>
      <c r="CD6" s="33">
        <f t="shared" si="9"/>
        <v>260.57</v>
      </c>
      <c r="CE6" s="33">
        <f t="shared" si="9"/>
        <v>176.84</v>
      </c>
      <c r="CF6" s="33">
        <f t="shared" si="9"/>
        <v>184.53</v>
      </c>
      <c r="CG6" s="33">
        <f t="shared" si="9"/>
        <v>186.94</v>
      </c>
      <c r="CH6" s="33">
        <f t="shared" si="9"/>
        <v>186.15</v>
      </c>
      <c r="CI6" s="33">
        <f t="shared" si="9"/>
        <v>181.67</v>
      </c>
      <c r="CJ6" s="32" t="str">
        <f>IF(CJ7="","",IF(CJ7="-","【-】","【"&amp;SUBSTITUTE(TEXT(CJ7,"#,##0.00"),"-","△")&amp;"】"))</f>
        <v>【164.21】</v>
      </c>
      <c r="CK6" s="33">
        <f>IF(CK7="",NA(),CK7)</f>
        <v>47.65</v>
      </c>
      <c r="CL6" s="33">
        <f t="shared" ref="CL6:CT6" si="10">IF(CL7="",NA(),CL7)</f>
        <v>46.46</v>
      </c>
      <c r="CM6" s="33">
        <f t="shared" si="10"/>
        <v>43.83</v>
      </c>
      <c r="CN6" s="33">
        <f t="shared" si="10"/>
        <v>43.91</v>
      </c>
      <c r="CO6" s="33">
        <f t="shared" si="10"/>
        <v>44.39</v>
      </c>
      <c r="CP6" s="33">
        <f t="shared" si="10"/>
        <v>53.5</v>
      </c>
      <c r="CQ6" s="33">
        <f t="shared" si="10"/>
        <v>52.9</v>
      </c>
      <c r="CR6" s="33">
        <f t="shared" si="10"/>
        <v>54.51</v>
      </c>
      <c r="CS6" s="33">
        <f t="shared" si="10"/>
        <v>54.47</v>
      </c>
      <c r="CT6" s="33">
        <f t="shared" si="10"/>
        <v>53.61</v>
      </c>
      <c r="CU6" s="32" t="str">
        <f>IF(CU7="","",IF(CU7="-","【-】","【"&amp;SUBSTITUTE(TEXT(CU7,"#,##0.00"),"-","△")&amp;"】"))</f>
        <v>【59.80】</v>
      </c>
      <c r="CV6" s="33">
        <f>IF(CV7="",NA(),CV7)</f>
        <v>80.540000000000006</v>
      </c>
      <c r="CW6" s="33">
        <f t="shared" ref="CW6:DE6" si="11">IF(CW7="",NA(),CW7)</f>
        <v>78.06</v>
      </c>
      <c r="CX6" s="33">
        <f t="shared" si="11"/>
        <v>79.319999999999993</v>
      </c>
      <c r="CY6" s="33">
        <f t="shared" si="11"/>
        <v>78.5</v>
      </c>
      <c r="CZ6" s="33">
        <f t="shared" si="11"/>
        <v>77.44</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24.69</v>
      </c>
      <c r="DH6" s="33">
        <f t="shared" ref="DH6:DP6" si="12">IF(DH7="",NA(),DH7)</f>
        <v>26.2</v>
      </c>
      <c r="DI6" s="33">
        <f t="shared" si="12"/>
        <v>27.81</v>
      </c>
      <c r="DJ6" s="33">
        <f t="shared" si="12"/>
        <v>29.39</v>
      </c>
      <c r="DK6" s="33">
        <f t="shared" si="12"/>
        <v>30.72</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2">
        <f>IF(EC7="",NA(),EC7)</f>
        <v>0</v>
      </c>
      <c r="ED6" s="32">
        <f t="shared" ref="ED6:EL6" si="14">IF(ED7="",NA(),ED7)</f>
        <v>0</v>
      </c>
      <c r="EE6" s="32">
        <f t="shared" si="14"/>
        <v>0</v>
      </c>
      <c r="EF6" s="32">
        <f t="shared" si="14"/>
        <v>0</v>
      </c>
      <c r="EG6" s="32">
        <f t="shared" si="14"/>
        <v>0</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93432</v>
      </c>
      <c r="D7" s="35">
        <v>46</v>
      </c>
      <c r="E7" s="35">
        <v>1</v>
      </c>
      <c r="F7" s="35">
        <v>0</v>
      </c>
      <c r="G7" s="35">
        <v>1</v>
      </c>
      <c r="H7" s="35" t="s">
        <v>93</v>
      </c>
      <c r="I7" s="35" t="s">
        <v>94</v>
      </c>
      <c r="J7" s="35" t="s">
        <v>95</v>
      </c>
      <c r="K7" s="35" t="s">
        <v>96</v>
      </c>
      <c r="L7" s="35" t="s">
        <v>97</v>
      </c>
      <c r="M7" s="36" t="s">
        <v>98</v>
      </c>
      <c r="N7" s="36">
        <v>77.64</v>
      </c>
      <c r="O7" s="36">
        <v>99.25</v>
      </c>
      <c r="P7" s="36">
        <v>3953</v>
      </c>
      <c r="Q7" s="36">
        <v>14251</v>
      </c>
      <c r="R7" s="36">
        <v>172.69</v>
      </c>
      <c r="S7" s="36">
        <v>82.52</v>
      </c>
      <c r="T7" s="36">
        <v>14018</v>
      </c>
      <c r="U7" s="36">
        <v>90.5</v>
      </c>
      <c r="V7" s="36">
        <v>154.9</v>
      </c>
      <c r="W7" s="36">
        <v>102.71</v>
      </c>
      <c r="X7" s="36">
        <v>100.51</v>
      </c>
      <c r="Y7" s="36">
        <v>97.94</v>
      </c>
      <c r="Z7" s="36">
        <v>101.99</v>
      </c>
      <c r="AA7" s="36">
        <v>103.73</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413.76</v>
      </c>
      <c r="AT7" s="36">
        <v>476.77</v>
      </c>
      <c r="AU7" s="36">
        <v>670.34</v>
      </c>
      <c r="AV7" s="36">
        <v>446.58</v>
      </c>
      <c r="AW7" s="36">
        <v>90.44</v>
      </c>
      <c r="AX7" s="36">
        <v>1149.75</v>
      </c>
      <c r="AY7" s="36">
        <v>1128.25</v>
      </c>
      <c r="AZ7" s="36">
        <v>1159.4100000000001</v>
      </c>
      <c r="BA7" s="36">
        <v>1081.23</v>
      </c>
      <c r="BB7" s="36">
        <v>406.37</v>
      </c>
      <c r="BC7" s="36">
        <v>264.16000000000003</v>
      </c>
      <c r="BD7" s="36">
        <v>920.39</v>
      </c>
      <c r="BE7" s="36">
        <v>898</v>
      </c>
      <c r="BF7" s="36">
        <v>863.55</v>
      </c>
      <c r="BG7" s="36">
        <v>793.31</v>
      </c>
      <c r="BH7" s="36">
        <v>701.05</v>
      </c>
      <c r="BI7" s="36">
        <v>462.52</v>
      </c>
      <c r="BJ7" s="36">
        <v>474.06</v>
      </c>
      <c r="BK7" s="36">
        <v>458</v>
      </c>
      <c r="BL7" s="36">
        <v>443.13</v>
      </c>
      <c r="BM7" s="36">
        <v>442.54</v>
      </c>
      <c r="BN7" s="36">
        <v>283.72000000000003</v>
      </c>
      <c r="BO7" s="36">
        <v>82.31</v>
      </c>
      <c r="BP7" s="36">
        <v>77.55</v>
      </c>
      <c r="BQ7" s="36">
        <v>76.260000000000005</v>
      </c>
      <c r="BR7" s="36">
        <v>76.08</v>
      </c>
      <c r="BS7" s="36">
        <v>76.150000000000006</v>
      </c>
      <c r="BT7" s="36">
        <v>99.71</v>
      </c>
      <c r="BU7" s="36">
        <v>96.62</v>
      </c>
      <c r="BV7" s="36">
        <v>96.27</v>
      </c>
      <c r="BW7" s="36">
        <v>95.4</v>
      </c>
      <c r="BX7" s="36">
        <v>98.6</v>
      </c>
      <c r="BY7" s="36">
        <v>104.6</v>
      </c>
      <c r="BZ7" s="36">
        <v>237.46</v>
      </c>
      <c r="CA7" s="36">
        <v>252.94</v>
      </c>
      <c r="CB7" s="36">
        <v>257.52</v>
      </c>
      <c r="CC7" s="36">
        <v>258.44</v>
      </c>
      <c r="CD7" s="36">
        <v>260.57</v>
      </c>
      <c r="CE7" s="36">
        <v>176.84</v>
      </c>
      <c r="CF7" s="36">
        <v>184.53</v>
      </c>
      <c r="CG7" s="36">
        <v>186.94</v>
      </c>
      <c r="CH7" s="36">
        <v>186.15</v>
      </c>
      <c r="CI7" s="36">
        <v>181.67</v>
      </c>
      <c r="CJ7" s="36">
        <v>164.21</v>
      </c>
      <c r="CK7" s="36">
        <v>47.65</v>
      </c>
      <c r="CL7" s="36">
        <v>46.46</v>
      </c>
      <c r="CM7" s="36">
        <v>43.83</v>
      </c>
      <c r="CN7" s="36">
        <v>43.91</v>
      </c>
      <c r="CO7" s="36">
        <v>44.39</v>
      </c>
      <c r="CP7" s="36">
        <v>53.5</v>
      </c>
      <c r="CQ7" s="36">
        <v>52.9</v>
      </c>
      <c r="CR7" s="36">
        <v>54.51</v>
      </c>
      <c r="CS7" s="36">
        <v>54.47</v>
      </c>
      <c r="CT7" s="36">
        <v>53.61</v>
      </c>
      <c r="CU7" s="36">
        <v>59.8</v>
      </c>
      <c r="CV7" s="36">
        <v>80.540000000000006</v>
      </c>
      <c r="CW7" s="36">
        <v>78.06</v>
      </c>
      <c r="CX7" s="36">
        <v>79.319999999999993</v>
      </c>
      <c r="CY7" s="36">
        <v>78.5</v>
      </c>
      <c r="CZ7" s="36">
        <v>77.44</v>
      </c>
      <c r="DA7" s="36">
        <v>82.8</v>
      </c>
      <c r="DB7" s="36">
        <v>81.63</v>
      </c>
      <c r="DC7" s="36">
        <v>81.790000000000006</v>
      </c>
      <c r="DD7" s="36">
        <v>81.459999999999994</v>
      </c>
      <c r="DE7" s="36">
        <v>81.31</v>
      </c>
      <c r="DF7" s="36">
        <v>89.78</v>
      </c>
      <c r="DG7" s="36">
        <v>24.69</v>
      </c>
      <c r="DH7" s="36">
        <v>26.2</v>
      </c>
      <c r="DI7" s="36">
        <v>27.81</v>
      </c>
      <c r="DJ7" s="36">
        <v>29.39</v>
      </c>
      <c r="DK7" s="36">
        <v>30.72</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0</v>
      </c>
      <c r="ED7" s="36">
        <v>0</v>
      </c>
      <c r="EE7" s="36">
        <v>0</v>
      </c>
      <c r="EF7" s="36">
        <v>0</v>
      </c>
      <c r="EG7" s="36">
        <v>0</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2016-02-16T04:55:30Z</cp:lastPrinted>
  <dcterms:created xsi:type="dcterms:W3CDTF">2016-02-03T07:16:20Z</dcterms:created>
  <dcterms:modified xsi:type="dcterms:W3CDTF">2016-02-16T04:56:22Z</dcterms:modified>
  <cp:category/>
</cp:coreProperties>
</file>