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h/rzLR95MmByAyuo++pjXSRFTIaz6zmX67XhsDv1GiAZt0TwNw/ukh5KYcMJOHpvl3V7KKcK93lth7w4rW7Xfg==" workbookSaltValue="/0XVLSSgty6C8Rtt6QMMS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W10" i="4"/>
  <c r="I10" i="4"/>
  <c r="B10" i="4"/>
  <c r="BB8" i="4"/>
  <c r="AT8" i="4"/>
  <c r="AL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<sst xmlns="http://schemas.openxmlformats.org/spreadsheetml/2006/main" count="228" uniqueCount="114">
  <si>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</si>
  <si>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</si>
  <si>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</si>
  <si>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</si>
  <si>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</si>
  <si>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</si>
  <si>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</si>
  <si>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</si>
  <si>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</si>
  <si>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</si>
  <si>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</si>
  <si>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</si>
  <si>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</si>
  <si>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</si>
  <si>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</si>
  <si>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</si>
  <si>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</si>
  <si>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</si>
  <si>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</si>
  <si>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</si>
  <si>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</si>
  <si>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</si>
  <si>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</si>
  <si>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</si>
  <si>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</si>
  <si>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</si>
  <si>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</si>
  <si>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</si>
  <si>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</si>
  <si>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</si>
  <si>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</si>
  <si>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</si>
  <si>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</si>
  <si>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</si>
  <si>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</si>
  <si>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</si>
  <si>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</si>
  <si>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</si>
  <si>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</si>
  <si>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</si>
  <si>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</si>
  <si>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</si>
  <si>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</si>
  <si>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</si>
  <si>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</si>
  <si>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</si>
  <si>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</si>
  <si>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</si>
  <si>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</si>
  <si>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</si>
  <si>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</si>
  <si>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</si>
  <si>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</si>
  <si>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</si>
  <si>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</si>
  <si>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</si>
  <si>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</si>
  <si>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</si>
  <si>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</si>
  <si>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</si>
  <si>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</si>
  <si>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</si>
  <si>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</si>
  <si>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</si>
  <si>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</si>
  <si>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</si>
  <si>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</si>
  <si>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</si>
  <si>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</si>
  <si>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</si>
  <si>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</si>
  <si>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</si>
  <si>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</si>
  <si>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</si>
  <si>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</si>
  <si>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</si>
  <si>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</si>
  <si>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</si>
  <si>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</si>
  <si>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</si>
  <si>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</si>
  <si>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</si>
  <si>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</si>
  <si>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</si>
  <si>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</si>
  <si>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</si>
  <si>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</si>
  <si>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</si>
  <si>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</si>
  <si>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</si>
  <si>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</si>
  <si>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</si>
  <si>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</si>
  <si>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</si>
  <si>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</si>
  <si>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</si>
  <si>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</si>
  <si>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</si>
  <si>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</si>
  <si>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</si>
  <si>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</si>
  <si>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</si>
  <si>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</si>
  <si>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</si>
  <si>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</si>
  <si>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</si>
  <si>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</si>
  <si>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</si>
  <si>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</si>
  <si>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</si>
  <si>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</si>
  <si>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・今後も経営の健全性・効率性の向上に取り組むとともに、老朽化が進む施設、管路の更新や修繕を計画的・積極的に進め、安全・安心な水道水の供給に努めていくことが必要である。</t>
    <phoneticPr fontId="4"/>
  </si>
  <si>
    <t>１）施設全体の減価償却の状況
　①有形固定資産減価償却率は、類似団体と比較すると低い状況であるが、比率は増加傾向にあることから、耐用年数が近い施設や管路について、財源を確保しつつ再投資を行う必要がある。
２）管路の経年化率は詳細に把握できておらず、不明のため０％となっているが、高い水準にあると想定され、更新の必要性は高い状況にある。
３）管路更新率は、平成２９年度以降積極的に更新を進めていることから全体的に上昇傾向にあるものの、類似団体と比較するとまだまだ低い状況である。更新ペースを出来る限り上げ、老朽化が進行し、かつ漏水頻度の高い管路から優先的に更新を進めていく必要がある。</t>
    <rPh sb="139" eb="140">
      <t>タカ</t>
    </rPh>
    <rPh sb="141" eb="143">
      <t>スイジュン</t>
    </rPh>
    <rPh sb="147" eb="149">
      <t>ソウテイ</t>
    </rPh>
    <rPh sb="152" eb="154">
      <t>コウシン</t>
    </rPh>
    <rPh sb="155" eb="157">
      <t>ヒツヨウ</t>
    </rPh>
    <rPh sb="157" eb="158">
      <t>セイ</t>
    </rPh>
    <rPh sb="159" eb="160">
      <t>タカ</t>
    </rPh>
    <rPh sb="161" eb="163">
      <t>ジョウキョウ</t>
    </rPh>
    <phoneticPr fontId="4"/>
  </si>
  <si>
    <t>１）経常損益・累積欠損
　①経常収支比率は１００．７９％で、単年度収支黒字、②累積欠損金比率は０％で、欠損金が発生していない状況であるが、一般会計からの繰入金（補助金）収益に慢性的に依存している状況が続いている。引き続き経営改善に努める必要がある。
２）支払い能力
　③流動比率は１００％以上であり、１年以内に支払うべき短期的な債務に対しての支払い能力は確保されているが、類似団体に比較して著しく低い状況であり、更に支払い能力を高めるための経営改善を図っていく必要がある。
３）債務残高
　④企業債残高対給水収益比率は年々下がっており、今年度も類似団体を下回ることが出来た。今後も将来の更新需要を検討し、適切な投資規模とする必要がある。
４）料金水準の適切性・費用の効率性
　⑤料金回収率は大きく低下、⑥給水原価は上昇する結果となり、適切な料金収入の確保と投資の効率化や維持管理費の削減といった経営改善が求められる。
５）施設の効率性・供給した配水量の効率性
　⑦施設利用率は上昇傾向にあり、今年度は類似団体を上回る結果となったが、6割に満たない状況であり、施設のダウンサイジング等を検討する必要がある。</t>
    <rPh sb="144" eb="146">
      <t>イジョウ</t>
    </rPh>
    <rPh sb="220" eb="224">
      <t>ケイエイカイゼン</t>
    </rPh>
    <rPh sb="225" eb="226">
      <t>ハカ</t>
    </rPh>
    <rPh sb="268" eb="271">
      <t>コンネンド</t>
    </rPh>
    <rPh sb="277" eb="279">
      <t>シタマワ</t>
    </rPh>
    <rPh sb="283" eb="285">
      <t>デキ</t>
    </rPh>
    <rPh sb="287" eb="289">
      <t>コンゴ</t>
    </rPh>
    <rPh sb="345" eb="346">
      <t>オオ</t>
    </rPh>
    <rPh sb="348" eb="350">
      <t>テイカ</t>
    </rPh>
    <rPh sb="357" eb="359">
      <t>ジョウショウ</t>
    </rPh>
    <rPh sb="361" eb="363">
      <t>ケッカ</t>
    </rPh>
    <rPh sb="367" eb="369">
      <t>テキセツ</t>
    </rPh>
    <rPh sb="370" eb="372">
      <t>リョウキン</t>
    </rPh>
    <rPh sb="372" eb="374">
      <t>シュウニュウ</t>
    </rPh>
    <rPh sb="375" eb="377">
      <t>カクホ</t>
    </rPh>
    <rPh sb="378" eb="380">
      <t>トウシ</t>
    </rPh>
    <rPh sb="381" eb="384">
      <t>コウリツカ</t>
    </rPh>
    <rPh sb="385" eb="390">
      <t>イジカンリヒ</t>
    </rPh>
    <rPh sb="391" eb="393">
      <t>サクゲン</t>
    </rPh>
    <rPh sb="397" eb="399">
      <t>ケイエイ</t>
    </rPh>
    <rPh sb="399" eb="401">
      <t>カイゼン</t>
    </rPh>
    <rPh sb="402" eb="403">
      <t>モト</t>
    </rPh>
    <rPh sb="446" eb="449">
      <t>コンネンド</t>
    </rPh>
    <rPh sb="450" eb="454">
      <t>ルイジダンタイ</t>
    </rPh>
    <rPh sb="455" eb="457">
      <t>ウワマワ</t>
    </rPh>
    <rPh sb="458" eb="460">
      <t>ケッカ</t>
    </rPh>
    <rPh sb="467" eb="468">
      <t>ワリ</t>
    </rPh>
    <rPh sb="469" eb="470">
      <t>ミ</t>
    </rPh>
    <rPh sb="473" eb="47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</si>
</sst>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0.06</c:v>
                </c:pt>
                <c:pt idx="1">
                  <c:v>0.11</c:v>
                </c:pt>
                <c:pt idx="2">
                  <c:v>0.23</c:v>
                </c:pt>
                <c:pt idx="3">
                  <c:v>0.15</c:v>
                </c:pt>
                <c:pt idx="4">
                  <c:v>0.17</c:v>
                </c:pt>
              </c:numCache>
            </c:numRef>
          </c:val>
          <c:extLst>
            <c:ext xmlns:c16="http://schemas.microsoft.com/office/drawing/2014/chart" uri="{C3380CC4-5D6E-409C-BE32-E72D297353CC}">
              <c16:uniqueId val="{00000000-E539-43E9-99F0-F3D7ADBCBA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E539-43E9-99F0-F3D7ADBCBA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45.27</c:v>
                </c:pt>
                <c:pt idx="1">
                  <c:v>48.48</c:v>
                </c:pt>
                <c:pt idx="2">
                  <c:v>49.82</c:v>
                </c:pt>
                <c:pt idx="3">
                  <c:v>50.95</c:v>
                </c:pt>
                <c:pt idx="4">
                  <c:v>59.97</c:v>
                </c:pt>
              </c:numCache>
            </c:numRef>
          </c:val>
          <c:extLst>
            <c:ext xmlns:c16="http://schemas.microsoft.com/office/drawing/2014/chart" uri="{C3380CC4-5D6E-409C-BE32-E72D297353CC}">
              <c16:uniqueId val="{00000000-838E-42F0-A4B5-2B22352D83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838E-42F0-A4B5-2B22352D83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76.790000000000006</c:v>
                </c:pt>
                <c:pt idx="1">
                  <c:v>75.14</c:v>
                </c:pt>
                <c:pt idx="2">
                  <c:v>75.260000000000005</c:v>
                </c:pt>
                <c:pt idx="3">
                  <c:v>72.760000000000005</c:v>
                </c:pt>
                <c:pt idx="4">
                  <c:v>69.239999999999995</c:v>
                </c:pt>
              </c:numCache>
            </c:numRef>
          </c:val>
          <c:extLst>
            <c:ext xmlns:c16="http://schemas.microsoft.com/office/drawing/2014/chart" uri="{C3380CC4-5D6E-409C-BE32-E72D297353CC}">
              <c16:uniqueId val="{00000000-1FEE-4420-B689-B5F6A30662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1FEE-4420-B689-B5F6A30662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107.07</c:v>
                </c:pt>
                <c:pt idx="1">
                  <c:v>103.17</c:v>
                </c:pt>
                <c:pt idx="2">
                  <c:v>102.78</c:v>
                </c:pt>
                <c:pt idx="3">
                  <c:v>104.65</c:v>
                </c:pt>
                <c:pt idx="4">
                  <c:v>100.79</c:v>
                </c:pt>
              </c:numCache>
            </c:numRef>
          </c:val>
          <c:extLst>
            <c:ext xmlns:c16="http://schemas.microsoft.com/office/drawing/2014/chart" uri="{C3380CC4-5D6E-409C-BE32-E72D297353CC}">
              <c16:uniqueId val="{00000000-8FC8-4FB0-8837-D164347AD8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8FC8-4FB0-8837-D164347AD8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35.28</c:v>
                </c:pt>
                <c:pt idx="1">
                  <c:v>37.15</c:v>
                </c:pt>
                <c:pt idx="2">
                  <c:v>39</c:v>
                </c:pt>
                <c:pt idx="3">
                  <c:v>40.549999999999997</c:v>
                </c:pt>
                <c:pt idx="4">
                  <c:v>42.2</c:v>
                </c:pt>
              </c:numCache>
            </c:numRef>
          </c:val>
          <c:extLst>
            <c:ext xmlns:c16="http://schemas.microsoft.com/office/drawing/2014/chart" uri="{C3380CC4-5D6E-409C-BE32-E72D297353CC}">
              <c16:uniqueId val="{00000000-FF8C-4238-BBE6-1EF18666C6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FF8C-4238-BBE6-1EF18666C6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92-4C57-AB69-F4CCB2DD5F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ED92-4C57-AB69-F4CCB2DD5F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6-4CE4-B23C-1CAE57C4FF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7336-4CE4-B23C-1CAE57C4FF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133.58000000000001</c:v>
                </c:pt>
                <c:pt idx="1">
                  <c:v>130.11000000000001</c:v>
                </c:pt>
                <c:pt idx="2">
                  <c:v>131.6</c:v>
                </c:pt>
                <c:pt idx="3">
                  <c:v>145.38999999999999</c:v>
                </c:pt>
                <c:pt idx="4">
                  <c:v>121.91</c:v>
                </c:pt>
              </c:numCache>
            </c:numRef>
          </c:val>
          <c:extLst>
            <c:ext xmlns:c16="http://schemas.microsoft.com/office/drawing/2014/chart" uri="{C3380CC4-5D6E-409C-BE32-E72D297353CC}">
              <c16:uniqueId val="{00000000-8DEA-46E6-B2F0-699D4D9A54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8DEA-46E6-B2F0-699D4D9A54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549.91999999999996</c:v>
                </c:pt>
                <c:pt idx="1">
                  <c:v>495.27</c:v>
                </c:pt>
                <c:pt idx="2">
                  <c:v>446.5</c:v>
                </c:pt>
                <c:pt idx="3">
                  <c:v>426.86</c:v>
                </c:pt>
                <c:pt idx="4">
                  <c:v>404.12</c:v>
                </c:pt>
              </c:numCache>
            </c:numRef>
          </c:val>
          <c:extLst>
            <c:ext xmlns:c16="http://schemas.microsoft.com/office/drawing/2014/chart" uri="{C3380CC4-5D6E-409C-BE32-E72D297353CC}">
              <c16:uniqueId val="{00000000-018F-4C55-82BD-1D18389098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018F-4C55-82BD-1D18389098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87.18</c:v>
                </c:pt>
                <c:pt idx="1">
                  <c:v>89.09</c:v>
                </c:pt>
                <c:pt idx="2">
                  <c:v>88.39</c:v>
                </c:pt>
                <c:pt idx="3">
                  <c:v>89.91</c:v>
                </c:pt>
                <c:pt idx="4">
                  <c:v>83.57</c:v>
                </c:pt>
              </c:numCache>
            </c:numRef>
          </c:val>
          <c:extLst>
            <c:ext xmlns:c16="http://schemas.microsoft.com/office/drawing/2014/chart" uri="{C3380CC4-5D6E-409C-BE32-E72D297353CC}">
              <c16:uniqueId val="{00000000-ABD4-432E-847E-D40655FDBB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ABD4-432E-847E-D40655FDBB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226.4</c:v>
                </c:pt>
                <c:pt idx="1">
                  <c:v>221.05</c:v>
                </c:pt>
                <c:pt idx="2">
                  <c:v>222.75</c:v>
                </c:pt>
                <c:pt idx="3">
                  <c:v>219.51</c:v>
                </c:pt>
                <c:pt idx="4">
                  <c:v>236.4</c:v>
                </c:pt>
              </c:numCache>
            </c:numRef>
          </c:val>
          <c:extLst>
            <c:ext xmlns:c16="http://schemas.microsoft.com/office/drawing/2014/chart" uri="{C3380CC4-5D6E-409C-BE32-E72D297353CC}">
              <c16:uniqueId val="{00000000-B7E9-44E2-AF98-40C3B679AD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B7E9-44E2-AF98-40C3B679AD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茂木町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12472</v>
      </c>
      <c r="AM8" s="71"/>
      <c r="AN8" s="71"/>
      <c r="AO8" s="71"/>
      <c r="AP8" s="71"/>
      <c r="AQ8" s="71"/>
      <c r="AR8" s="71"/>
      <c r="AS8" s="71"/>
      <c r="AT8" s="67">
        <f>データ!$S$6</f>
        <v>172.69</v>
      </c>
      <c r="AU8" s="68"/>
      <c r="AV8" s="68"/>
      <c r="AW8" s="68"/>
      <c r="AX8" s="68"/>
      <c r="AY8" s="68"/>
      <c r="AZ8" s="68"/>
      <c r="BA8" s="68"/>
      <c r="BB8" s="70">
        <f>データ!$T$6</f>
        <v>72.22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80.48</v>
      </c>
      <c r="J10" s="68"/>
      <c r="K10" s="68"/>
      <c r="L10" s="68"/>
      <c r="M10" s="68"/>
      <c r="N10" s="68"/>
      <c r="O10" s="69"/>
      <c r="P10" s="70">
        <f>データ!$P$6</f>
        <v>99.4</v>
      </c>
      <c r="Q10" s="70"/>
      <c r="R10" s="70"/>
      <c r="S10" s="70"/>
      <c r="T10" s="70"/>
      <c r="U10" s="70"/>
      <c r="V10" s="70"/>
      <c r="W10" s="71">
        <f>データ!$Q$6</f>
        <v>3916</v>
      </c>
      <c r="X10" s="71"/>
      <c r="Y10" s="71"/>
      <c r="Z10" s="71"/>
      <c r="AA10" s="71"/>
      <c r="AB10" s="71"/>
      <c r="AC10" s="71"/>
      <c r="AD10" s="2"/>
      <c r="AE10" s="2"/>
      <c r="AF10" s="2"/>
      <c r="AG10" s="2"/>
      <c r="AH10" s="4"/>
      <c r="AI10" s="4"/>
      <c r="AJ10" s="4"/>
      <c r="AK10" s="4"/>
      <c r="AL10" s="71">
        <f>データ!$U$6</f>
        <v>12302</v>
      </c>
      <c r="AM10" s="71"/>
      <c r="AN10" s="71"/>
      <c r="AO10" s="71"/>
      <c r="AP10" s="71"/>
      <c r="AQ10" s="71"/>
      <c r="AR10" s="71"/>
      <c r="AS10" s="71"/>
      <c r="AT10" s="67">
        <f>データ!$V$6</f>
        <v>90.5</v>
      </c>
      <c r="AU10" s="68"/>
      <c r="AV10" s="68"/>
      <c r="AW10" s="68"/>
      <c r="AX10" s="68"/>
      <c r="AY10" s="68"/>
      <c r="AZ10" s="68"/>
      <c r="BA10" s="68"/>
      <c r="BB10" s="70">
        <f>データ!$W$6</f>
        <v>135.93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y0VzHKaaSLQvu4ITmmBzeiOK9sgSB6cX31sLySeLXcFufrmOyEx9FdvitLxoG5jtL5hdhiX1TRknhrbBPXx5A==" saltValue="4TXPMWhtjlccThXKdLpk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93432</v>
      </c>
      <c r="D6" s="34">
        <f t="shared" si="3"/>
        <v>46</v>
      </c>
      <c r="E6" s="34">
        <f t="shared" si="3"/>
        <v>1</v>
      </c>
      <c r="F6" s="34">
        <f t="shared" si="3"/>
        <v>0</v>
      </c>
      <c r="G6" s="34">
        <f t="shared" si="3"/>
        <v>1</v>
      </c>
      <c r="H6" s="34" t="str">
        <f t="shared" si="3"/>
        <v>栃木県　茂木町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80.48</v>
      </c>
      <c r="P6" s="35">
        <f t="shared" si="3"/>
        <v>99.4</v>
      </c>
      <c r="Q6" s="35">
        <f t="shared" si="3"/>
        <v>3916</v>
      </c>
      <c r="R6" s="35">
        <f t="shared" si="3"/>
        <v>12472</v>
      </c>
      <c r="S6" s="35">
        <f t="shared" si="3"/>
        <v>172.69</v>
      </c>
      <c r="T6" s="35">
        <f t="shared" si="3"/>
        <v>72.22</v>
      </c>
      <c r="U6" s="35">
        <f t="shared" si="3"/>
        <v>12302</v>
      </c>
      <c r="V6" s="35">
        <f t="shared" si="3"/>
        <v>90.5</v>
      </c>
      <c r="W6" s="35">
        <f t="shared" si="3"/>
        <v>135.93</v>
      </c>
      <c r="X6" s="36">
        <f>IF(X7="",NA(),X7)</f>
        <v>107.07</v>
      </c>
      <c r="Y6" s="36">
        <f t="shared" ref="Y6:AG6" si="4">IF(Y7="",NA(),Y7)</f>
        <v>103.17</v>
      </c>
      <c r="Z6" s="36">
        <f t="shared" si="4"/>
        <v>102.78</v>
      </c>
      <c r="AA6" s="36">
        <f t="shared" si="4"/>
        <v>104.65</v>
      </c>
      <c r="AB6" s="36">
        <f t="shared" si="4"/>
        <v>100.79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133.58000000000001</v>
      </c>
      <c r="AU6" s="36">
        <f t="shared" ref="AU6:BC6" si="6">IF(AU7="",NA(),AU7)</f>
        <v>130.11000000000001</v>
      </c>
      <c r="AV6" s="36">
        <f t="shared" si="6"/>
        <v>131.6</v>
      </c>
      <c r="AW6" s="36">
        <f t="shared" si="6"/>
        <v>145.38999999999999</v>
      </c>
      <c r="AX6" s="36">
        <f t="shared" si="6"/>
        <v>121.91</v>
      </c>
      <c r="AY6" s="36">
        <f t="shared" si="6"/>
        <v>388.67</v>
      </c>
      <c r="AZ6" s="36">
        <f t="shared" si="6"/>
        <v>355.27</v>
      </c>
      <c r="BA6" s="36">
        <f t="shared" si="6"/>
        <v>359.7</v>
      </c>
      <c r="BB6" s="36">
        <f t="shared" si="6"/>
        <v>362.93</v>
      </c>
      <c r="BC6" s="36">
        <f t="shared" si="6"/>
        <v>371.81</v>
      </c>
      <c r="BD6" s="35" t="str">
        <f>IF(BD7="","",IF(BD7="-","【-】","【"&amp;SUBSTITUTE(TEXT(BD7,"#,##0.00"),"-","△")&amp;"】"))</f>
        <v>【260.31】</v>
      </c>
      <c r="BE6" s="36">
        <f>IF(BE7="",NA(),BE7)</f>
        <v>549.91999999999996</v>
      </c>
      <c r="BF6" s="36">
        <f t="shared" ref="BF6:BN6" si="7">IF(BF7="",NA(),BF7)</f>
        <v>495.27</v>
      </c>
      <c r="BG6" s="36">
        <f t="shared" si="7"/>
        <v>446.5</v>
      </c>
      <c r="BH6" s="36">
        <f t="shared" si="7"/>
        <v>426.86</v>
      </c>
      <c r="BI6" s="36">
        <f t="shared" si="7"/>
        <v>404.12</v>
      </c>
      <c r="BJ6" s="36">
        <f t="shared" si="7"/>
        <v>422.5</v>
      </c>
      <c r="BK6" s="36">
        <f t="shared" si="7"/>
        <v>458.27</v>
      </c>
      <c r="BL6" s="36">
        <f t="shared" si="7"/>
        <v>447.01</v>
      </c>
      <c r="BM6" s="36">
        <f t="shared" si="7"/>
        <v>439.05</v>
      </c>
      <c r="BN6" s="36">
        <f t="shared" si="7"/>
        <v>465.85</v>
      </c>
      <c r="BO6" s="35" t="str">
        <f>IF(BO7="","",IF(BO7="-","【-】","【"&amp;SUBSTITUTE(TEXT(BO7,"#,##0.00"),"-","△")&amp;"】"))</f>
        <v>【275.67】</v>
      </c>
      <c r="BP6" s="36">
        <f>IF(BP7="",NA(),BP7)</f>
        <v>87.18</v>
      </c>
      <c r="BQ6" s="36">
        <f t="shared" ref="BQ6:BY6" si="8">IF(BQ7="",NA(),BQ7)</f>
        <v>89.09</v>
      </c>
      <c r="BR6" s="36">
        <f t="shared" si="8"/>
        <v>88.39</v>
      </c>
      <c r="BS6" s="36">
        <f t="shared" si="8"/>
        <v>89.91</v>
      </c>
      <c r="BT6" s="36">
        <f t="shared" si="8"/>
        <v>83.57</v>
      </c>
      <c r="BU6" s="36">
        <f t="shared" si="8"/>
        <v>101.64</v>
      </c>
      <c r="BV6" s="36">
        <f t="shared" si="8"/>
        <v>96.77</v>
      </c>
      <c r="BW6" s="36">
        <f t="shared" si="8"/>
        <v>95.81</v>
      </c>
      <c r="BX6" s="36">
        <f t="shared" si="8"/>
        <v>95.26</v>
      </c>
      <c r="BY6" s="36">
        <f t="shared" si="8"/>
        <v>92.39</v>
      </c>
      <c r="BZ6" s="35" t="str">
        <f>IF(BZ7="","",IF(BZ7="-","【-】","【"&amp;SUBSTITUTE(TEXT(BZ7,"#,##0.00"),"-","△")&amp;"】"))</f>
        <v>【100.05】</v>
      </c>
      <c r="CA6" s="36">
        <f>IF(CA7="",NA(),CA7)</f>
        <v>226.4</v>
      </c>
      <c r="CB6" s="36">
        <f t="shared" ref="CB6:CJ6" si="9">IF(CB7="",NA(),CB7)</f>
        <v>221.05</v>
      </c>
      <c r="CC6" s="36">
        <f t="shared" si="9"/>
        <v>222.75</v>
      </c>
      <c r="CD6" s="36">
        <f t="shared" si="9"/>
        <v>219.51</v>
      </c>
      <c r="CE6" s="36">
        <f t="shared" si="9"/>
        <v>236.4</v>
      </c>
      <c r="CF6" s="36">
        <f t="shared" si="9"/>
        <v>179.16</v>
      </c>
      <c r="CG6" s="36">
        <f t="shared" si="9"/>
        <v>187.18</v>
      </c>
      <c r="CH6" s="36">
        <f t="shared" si="9"/>
        <v>189.58</v>
      </c>
      <c r="CI6" s="36">
        <f t="shared" si="9"/>
        <v>192.82</v>
      </c>
      <c r="CJ6" s="36">
        <f t="shared" si="9"/>
        <v>192.98</v>
      </c>
      <c r="CK6" s="35" t="str">
        <f>IF(CK7="","",IF(CK7="-","【-】","【"&amp;SUBSTITUTE(TEXT(CK7,"#,##0.00"),"-","△")&amp;"】"))</f>
        <v>【166.40】</v>
      </c>
      <c r="CL6" s="36">
        <f>IF(CL7="",NA(),CL7)</f>
        <v>45.27</v>
      </c>
      <c r="CM6" s="36">
        <f t="shared" ref="CM6:CU6" si="10">IF(CM7="",NA(),CM7)</f>
        <v>48.48</v>
      </c>
      <c r="CN6" s="36">
        <f t="shared" si="10"/>
        <v>49.82</v>
      </c>
      <c r="CO6" s="36">
        <f t="shared" si="10"/>
        <v>50.95</v>
      </c>
      <c r="CP6" s="36">
        <f t="shared" si="10"/>
        <v>59.97</v>
      </c>
      <c r="CQ6" s="36">
        <f t="shared" si="10"/>
        <v>54.24</v>
      </c>
      <c r="CR6" s="36">
        <f t="shared" si="10"/>
        <v>55.88</v>
      </c>
      <c r="CS6" s="36">
        <f t="shared" si="10"/>
        <v>55.22</v>
      </c>
      <c r="CT6" s="36">
        <f t="shared" si="10"/>
        <v>54.05</v>
      </c>
      <c r="CU6" s="36">
        <f t="shared" si="10"/>
        <v>54.43</v>
      </c>
      <c r="CV6" s="35" t="str">
        <f>IF(CV7="","",IF(CV7="-","【-】","【"&amp;SUBSTITUTE(TEXT(CV7,"#,##0.00"),"-","△")&amp;"】"))</f>
        <v>【60.69】</v>
      </c>
      <c r="CW6" s="36">
        <f>IF(CW7="",NA(),CW7)</f>
        <v>76.790000000000006</v>
      </c>
      <c r="CX6" s="36">
        <f t="shared" ref="CX6:DF6" si="11">IF(CX7="",NA(),CX7)</f>
        <v>75.14</v>
      </c>
      <c r="CY6" s="36">
        <f t="shared" si="11"/>
        <v>75.260000000000005</v>
      </c>
      <c r="CZ6" s="36">
        <f t="shared" si="11"/>
        <v>72.760000000000005</v>
      </c>
      <c r="DA6" s="36">
        <f t="shared" si="11"/>
        <v>69.239999999999995</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35.28</v>
      </c>
      <c r="DI6" s="36">
        <f t="shared" ref="DI6:DQ6" si="12">IF(DI7="",NA(),DI7)</f>
        <v>37.15</v>
      </c>
      <c r="DJ6" s="36">
        <f t="shared" si="12"/>
        <v>39</v>
      </c>
      <c r="DK6" s="36">
        <f t="shared" si="12"/>
        <v>40.549999999999997</v>
      </c>
      <c r="DL6" s="36">
        <f t="shared" si="12"/>
        <v>42.2</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0.06</v>
      </c>
      <c r="EE6" s="36">
        <f t="shared" ref="EE6:EM6" si="14">IF(EE7="",NA(),EE7)</f>
        <v>0.11</v>
      </c>
      <c r="EF6" s="36">
        <f t="shared" si="14"/>
        <v>0.23</v>
      </c>
      <c r="EG6" s="36">
        <f t="shared" si="14"/>
        <v>0.15</v>
      </c>
      <c r="EH6" s="36">
        <f t="shared" si="14"/>
        <v>0.17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93432</v>
      </c>
      <c r="D7" s="38">
        <v>46</v>
      </c>
      <c r="E7" s="38">
        <v>1</v>
      </c>
      <c r="F7" s="38">
        <v>0</v>
      </c>
      <c r="G7" s="38">
        <v>1</v>
      </c>
      <c r="H7" s="38" t="s">
        <v>93</v>
      </c>
      <c r="I7" s="38" t="s">
        <v>94</v>
      </c>
      <c r="J7" s="38" t="s">
        <v>95</v>
      </c>
      <c r="K7" s="38" t="s">
        <v>96</v>
      </c>
      <c r="L7" s="38" t="s">
        <v>97</v>
      </c>
      <c r="M7" s="38" t="s">
        <v>98</v>
      </c>
      <c r="N7" s="39" t="s">
        <v>99</v>
      </c>
      <c r="O7" s="39">
        <v>80.48</v>
      </c>
      <c r="P7" s="39">
        <v>99.4</v>
      </c>
      <c r="Q7" s="39">
        <v>3916</v>
      </c>
      <c r="R7" s="39">
        <v>12472</v>
      </c>
      <c r="S7" s="39">
        <v>172.69</v>
      </c>
      <c r="T7" s="39">
        <v>72.22</v>
      </c>
      <c r="U7" s="39">
        <v>12302</v>
      </c>
      <c r="V7" s="39">
        <v>90.5</v>
      </c>
      <c r="W7" s="39">
        <v>135.93</v>
      </c>
      <c r="X7" s="39">
        <v>107.07</v>
      </c>
      <c r="Y7" s="39">
        <v>103.17</v>
      </c>
      <c r="Z7" s="39">
        <v>102.78</v>
      </c>
      <c r="AA7" s="39">
        <v>104.65</v>
      </c>
      <c r="AB7" s="39">
        <v>100.79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133.58000000000001</v>
      </c>
      <c r="AU7" s="39">
        <v>130.11000000000001</v>
      </c>
      <c r="AV7" s="39">
        <v>131.6</v>
      </c>
      <c r="AW7" s="39">
        <v>145.38999999999999</v>
      </c>
      <c r="AX7" s="39">
        <v>121.91</v>
      </c>
      <c r="AY7" s="39">
        <v>388.67</v>
      </c>
      <c r="AZ7" s="39">
        <v>355.27</v>
      </c>
      <c r="BA7" s="39">
        <v>359.7</v>
      </c>
      <c r="BB7" s="39">
        <v>362.93</v>
      </c>
      <c r="BC7" s="39">
        <v>371.81</v>
      </c>
      <c r="BD7" s="39">
        <v>260.31</v>
      </c>
      <c r="BE7" s="39">
        <v>549.91999999999996</v>
      </c>
      <c r="BF7" s="39">
        <v>495.27</v>
      </c>
      <c r="BG7" s="39">
        <v>446.5</v>
      </c>
      <c r="BH7" s="39">
        <v>426.86</v>
      </c>
      <c r="BI7" s="39">
        <v>404.12</v>
      </c>
      <c r="BJ7" s="39">
        <v>422.5</v>
      </c>
      <c r="BK7" s="39">
        <v>458.27</v>
      </c>
      <c r="BL7" s="39">
        <v>447.01</v>
      </c>
      <c r="BM7" s="39">
        <v>439.05</v>
      </c>
      <c r="BN7" s="39">
        <v>465.85</v>
      </c>
      <c r="BO7" s="39">
        <v>275.67</v>
      </c>
      <c r="BP7" s="39">
        <v>87.18</v>
      </c>
      <c r="BQ7" s="39">
        <v>89.09</v>
      </c>
      <c r="BR7" s="39">
        <v>88.39</v>
      </c>
      <c r="BS7" s="39">
        <v>89.91</v>
      </c>
      <c r="BT7" s="39">
        <v>83.57</v>
      </c>
      <c r="BU7" s="39">
        <v>101.64</v>
      </c>
      <c r="BV7" s="39">
        <v>96.77</v>
      </c>
      <c r="BW7" s="39">
        <v>95.81</v>
      </c>
      <c r="BX7" s="39">
        <v>95.26</v>
      </c>
      <c r="BY7" s="39">
        <v>92.39</v>
      </c>
      <c r="BZ7" s="39">
        <v>100.05</v>
      </c>
      <c r="CA7" s="39">
        <v>226.4</v>
      </c>
      <c r="CB7" s="39">
        <v>221.05</v>
      </c>
      <c r="CC7" s="39">
        <v>222.75</v>
      </c>
      <c r="CD7" s="39">
        <v>219.51</v>
      </c>
      <c r="CE7" s="39">
        <v>236.4</v>
      </c>
      <c r="CF7" s="39">
        <v>179.16</v>
      </c>
      <c r="CG7" s="39">
        <v>187.18</v>
      </c>
      <c r="CH7" s="39">
        <v>189.58</v>
      </c>
      <c r="CI7" s="39">
        <v>192.82</v>
      </c>
      <c r="CJ7" s="39">
        <v>192.98</v>
      </c>
      <c r="CK7" s="39">
        <v>166.4</v>
      </c>
      <c r="CL7" s="39">
        <v>45.27</v>
      </c>
      <c r="CM7" s="39">
        <v>48.48</v>
      </c>
      <c r="CN7" s="39">
        <v>49.82</v>
      </c>
      <c r="CO7" s="39">
        <v>50.95</v>
      </c>
      <c r="CP7" s="39">
        <v>59.97</v>
      </c>
      <c r="CQ7" s="39">
        <v>54.24</v>
      </c>
      <c r="CR7" s="39">
        <v>55.88</v>
      </c>
      <c r="CS7" s="39">
        <v>55.22</v>
      </c>
      <c r="CT7" s="39">
        <v>54.05</v>
      </c>
      <c r="CU7" s="39">
        <v>54.43</v>
      </c>
      <c r="CV7" s="39">
        <v>60.69</v>
      </c>
      <c r="CW7" s="39">
        <v>76.790000000000006</v>
      </c>
      <c r="CX7" s="39">
        <v>75.14</v>
      </c>
      <c r="CY7" s="39">
        <v>75.260000000000005</v>
      </c>
      <c r="CZ7" s="39">
        <v>72.760000000000005</v>
      </c>
      <c r="DA7" s="39">
        <v>69.239999999999995</v>
      </c>
      <c r="DB7" s="39">
        <v>81.680000000000007</v>
      </c>
      <c r="DC7" s="39">
        <v>80.989999999999995</v>
      </c>
      <c r="DD7" s="39">
        <v>80.930000000000007</v>
      </c>
      <c r="DE7" s="39">
        <v>80.510000000000005</v>
      </c>
      <c r="DF7" s="39">
        <v>79.44</v>
      </c>
      <c r="DG7" s="39">
        <v>89.82</v>
      </c>
      <c r="DH7" s="39">
        <v>35.28</v>
      </c>
      <c r="DI7" s="39">
        <v>37.15</v>
      </c>
      <c r="DJ7" s="39">
        <v>39</v>
      </c>
      <c r="DK7" s="39">
        <v>40.549999999999997</v>
      </c>
      <c r="DL7" s="39">
        <v>42.2</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0.06</v>
      </c>
      <c r="EE7" s="39">
        <v>0.11</v>
      </c>
      <c r="EF7" s="39">
        <v>0.23</v>
      </c>
      <c r="EG7" s="39">
        <v>0.15</v>
      </c>
      <c r="EH7" s="39">
        <v>0.17</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2022-02-22T04:32:06Z</cp:lastPrinted>
  <dcterms:created xsi:type="dcterms:W3CDTF">2021-12-03T06:45:46Z</dcterms:created>
  <dcterms:modified xsi:type="dcterms:W3CDTF">2022-02-22T09:47:16Z</dcterms:modified>
  <cp:category/>
</cp:coreProperties>
</file>