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8B78E3FB-8A10-4D03-A405-AF9B7329AE3E}" xr6:coauthVersionLast="47" xr6:coauthVersionMax="47" xr10:uidLastSave="{00000000-0000-0000-0000-000000000000}"/>
  <workbookProtection workbookAlgorithmName="SHA-512" workbookHashValue="PoBvjlrDVJl0AFpl0Hq0fK5QP/lkV890qghEJRAzgHDBpKRjdX4nlKdegp2/aJDfQw8cJBT+A8OAW0s0b3wbzw==" workbookSaltValue="g00GUP3trRUi+va/OeBKPw=="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AL10" i="4"/>
  <c r="W10" i="4"/>
  <c r="P10" i="4"/>
  <c r="AT8" i="4"/>
  <c r="AD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<sst xmlns="http://schemas.openxmlformats.org/spreadsheetml/2006/main" count="228" uniqueCount="113">
  <si>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</si>
  <si>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</si>
  <si>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</si>
  <si>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</si>
  <si>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</si>
  <si>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</si>
  <si>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</si>
  <si>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</si>
  <si>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</si>
  <si>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</si>
  <si>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</si>
  <si>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</si>
  <si>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</si>
  <si>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</si>
  <si>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</si>
  <si>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</si>
  <si>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</si>
  <si>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</si>
  <si>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</si>
  <si>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</si>
  <si>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</si>
  <si>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</si>
  <si>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</si>
  <si>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</si>
  <si>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</si>
  <si>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</si>
  <si>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</si>
  <si>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</si>
  <si>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</si>
  <si>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</si>
  <si>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</si>
  <si>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</si>
  <si>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</si>
  <si>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</si>
  <si>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</si>
  <si>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</si>
  <si>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</si>
  <si>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</si>
  <si>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</si>
  <si>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</si>
  <si>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</si>
  <si>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</si>
  <si>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</si>
  <si>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</si>
  <si>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</si>
  <si>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</si>
  <si>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</si>
  <si>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</si>
  <si>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</si>
  <si>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</si>
  <si>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</si>
  <si>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</si>
  <si>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</si>
  <si>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</si>
  <si>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</si>
  <si>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</si>
  <si>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</si>
  <si>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</si>
  <si>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</si>
  <si>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</si>
  <si>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</si>
  <si>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</si>
  <si>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</si>
  <si>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</si>
  <si>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</si>
  <si>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</si>
  <si>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</si>
  <si>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</si>
  <si>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</si>
  <si>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</si>
  <si>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</si>
  <si>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</si>
  <si>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</si>
  <si>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</si>
  <si>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</si>
  <si>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</si>
  <si>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</si>
  <si>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</si>
  <si>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</si>
  <si>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</si>
  <si>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</si>
  <si>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</si>
  <si>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</si>
  <si>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</si>
  <si>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</si>
  <si>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</si>
  <si>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</si>
  <si>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</si>
  <si>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</si>
  <si>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</si>
  <si>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</si>
  <si>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</si>
  <si>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</si>
  <si>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</si>
  <si>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</si>
  <si>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</si>
  <si>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</si>
  <si>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</si>
  <si>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</si>
  <si>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</si>
  <si>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</si>
  <si>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</si>
  <si>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</si>
  <si>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</si>
  <si>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</si>
  <si>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</si>
  <si>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</si>
  <si>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</si>
  <si>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</si>
  <si>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</si>
  <si>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１）施設全体の減価償却の状況
　①有形固定資産減価償却率は、類似団体と比較すると低い状況であるが、比率は増加傾向にあることから、耐用年数が近い施設や管路について、企業債や各種補助金など財源を確保しつつ再投資を行う必要がある。
２）管路の経年化率は詳細に把握できておらず、不明のため０％となっているが、高い水準にあると想定され、更新の必要性は高い状況にある。
３）管路更新率は、平成２９年度以降積極的に更新を進めていることから全体的にほぼ横ばいにあるものの、類似団体と比較するとまだまだ低い状況である。更新ペースを出来る限り上げ、老朽化が進行し、かつ漏水頻度の高い管路から優先的に更新を進めていく必要がある。</t>
    <rPh sb="81" eb="84">
      <t>キギョウサイ</t>
    </rPh>
    <rPh sb="85" eb="87">
      <t>カクシュ</t>
    </rPh>
    <rPh sb="87" eb="90">
      <t>ホジョキン</t>
    </rPh>
    <rPh sb="150" eb="151">
      <t>タカ</t>
    </rPh>
    <rPh sb="152" eb="154">
      <t>スイジュン</t>
    </rPh>
    <rPh sb="158" eb="160">
      <t>ソウテイ</t>
    </rPh>
    <rPh sb="163" eb="165">
      <t>コウシン</t>
    </rPh>
    <rPh sb="166" eb="168">
      <t>ヒツヨウ</t>
    </rPh>
    <rPh sb="168" eb="169">
      <t>セイ</t>
    </rPh>
    <rPh sb="170" eb="171">
      <t>タカ</t>
    </rPh>
    <rPh sb="172" eb="174">
      <t>ジョウキョウ</t>
    </rPh>
    <rPh sb="218" eb="219">
      <t>ヨコ</t>
    </rPh>
    <phoneticPr fontId="4"/>
  </si>
  <si>
    <t>　今後も電気料や資材の物価高騰により維持補修費が上昇することが予想されるため、給水原価など関係する数値が悪くなると思われる。
　企業債等有利な貸付・補助金を活用し、管路更新の距離数を増やし、更新率の上昇を図るなど積極的に改善を図っていく必要がある。
　また、人口減少による収益の減少は避けられないことから、適切な料金設定・適切な施設規模への再構築を検討しなければならない。
　今後も経営の健全性・効率性の向上に取り組み、老朽化が進む施設、管路の更新や修繕を計画的・積極的に進め、安全・安心な水道水の供給に努めていく。</t>
    <rPh sb="1" eb="3">
      <t>コンゴ</t>
    </rPh>
    <rPh sb="4" eb="7">
      <t>デンキリョウ</t>
    </rPh>
    <rPh sb="8" eb="10">
      <t>シザイ</t>
    </rPh>
    <rPh sb="11" eb="13">
      <t>ブッカ</t>
    </rPh>
    <rPh sb="13" eb="15">
      <t>コウトウ</t>
    </rPh>
    <rPh sb="18" eb="23">
      <t>イジホシュウヒ</t>
    </rPh>
    <rPh sb="24" eb="26">
      <t>ジョウショウ</t>
    </rPh>
    <rPh sb="31" eb="33">
      <t>ヨソウ</t>
    </rPh>
    <rPh sb="39" eb="41">
      <t>キュウスイ</t>
    </rPh>
    <rPh sb="41" eb="43">
      <t>ゲンカ</t>
    </rPh>
    <rPh sb="45" eb="47">
      <t>カンケイ</t>
    </rPh>
    <rPh sb="49" eb="51">
      <t>スウチ</t>
    </rPh>
    <rPh sb="52" eb="53">
      <t>ワル</t>
    </rPh>
    <rPh sb="57" eb="58">
      <t>オモ</t>
    </rPh>
    <rPh sb="82" eb="84">
      <t>カンロ</t>
    </rPh>
    <rPh sb="84" eb="86">
      <t>コウシン</t>
    </rPh>
    <rPh sb="87" eb="90">
      <t>キョリスウ</t>
    </rPh>
    <rPh sb="91" eb="92">
      <t>フ</t>
    </rPh>
    <rPh sb="95" eb="98">
      <t>コウシンリツ</t>
    </rPh>
    <rPh sb="99" eb="101">
      <t>ジョウショウ</t>
    </rPh>
    <rPh sb="102" eb="103">
      <t>ハカ</t>
    </rPh>
    <rPh sb="106" eb="109">
      <t>セッキョクテキ</t>
    </rPh>
    <rPh sb="110" eb="112">
      <t>カイゼン</t>
    </rPh>
    <rPh sb="113" eb="114">
      <t>ハカ</t>
    </rPh>
    <rPh sb="118" eb="120">
      <t>ヒツヨウ</t>
    </rPh>
    <rPh sb="129" eb="133">
      <t>ジンコウゲンショウ</t>
    </rPh>
    <rPh sb="136" eb="138">
      <t>シュウエキ</t>
    </rPh>
    <rPh sb="139" eb="141">
      <t>ゲンショウ</t>
    </rPh>
    <rPh sb="142" eb="143">
      <t>サ</t>
    </rPh>
    <rPh sb="153" eb="155">
      <t>テキセツ</t>
    </rPh>
    <phoneticPr fontId="4"/>
  </si>
  <si>
    <t>１）経常損益・累積欠損
　①経常収支比率は１０５．３７％で、単年度収支黒字、②累積欠損金比率は０％で、欠損金が発生していない状況であるが、一般会計からの繰入金（補助金）収益に慢性的に依存している状況が続いている。引き続き経営改善に努める必要がある。
２）支払い能力
　③流動比率は１００％以上であり、１年以内に支払うべき短期的な債務に対しての支払い能力は確保されているが、類似団体に比較して著しく低い状況であり、更に支払い能力を高めるための経営改善を図っていく必要がある。
３）債務残高
　④企業債残高対給水収益比率は年々下がっており、今年度も類似団体を下回ることが出来た。今後も企業債を活用して管路更新を増やす場合には、適切な投資規模を検討する必要がある。
４）料金水準の適切性・費用の効率性
　⑤料金回収率は減少し、⑥給水原価も下がる結果となった。今後も資材高騰や人件費高騰による委託料の上昇など、給水原価上昇の要因が続くことから、適切な料金設定と投資の効率化や維持管理費の削減といった経営改善が求められる。
５）施設の効率性・供給した配水量の効率性
　⑦施設利用率は上昇傾向にある反面、有収率が低下するなど施設老朽化が原因と考えられるため、老朽管路更新や施設の省エネ化、ダウンサイジング等を検討する必要がある。</t>
    <rPh sb="144" eb="146">
      <t>イジョウ</t>
    </rPh>
    <rPh sb="220" eb="224">
      <t>ケイエイカイゼン</t>
    </rPh>
    <rPh sb="225" eb="226">
      <t>ハカ</t>
    </rPh>
    <rPh sb="268" eb="271">
      <t>コンネンド</t>
    </rPh>
    <rPh sb="277" eb="279">
      <t>シタマワ</t>
    </rPh>
    <rPh sb="283" eb="285">
      <t>デキ</t>
    </rPh>
    <rPh sb="287" eb="289">
      <t>コンゴ</t>
    </rPh>
    <rPh sb="290" eb="293">
      <t>キギョウサイ</t>
    </rPh>
    <rPh sb="294" eb="296">
      <t>カツヨウ</t>
    </rPh>
    <rPh sb="298" eb="300">
      <t>カンロ</t>
    </rPh>
    <rPh sb="300" eb="302">
      <t>コウシン</t>
    </rPh>
    <rPh sb="303" eb="304">
      <t>フ</t>
    </rPh>
    <rPh sb="306" eb="308">
      <t>バアイ</t>
    </rPh>
    <rPh sb="319" eb="321">
      <t>ケントウ</t>
    </rPh>
    <rPh sb="356" eb="358">
      <t>ゲンショウ</t>
    </rPh>
    <rPh sb="366" eb="367">
      <t>サ</t>
    </rPh>
    <rPh sb="369" eb="371">
      <t>ケッカ</t>
    </rPh>
    <rPh sb="376" eb="378">
      <t>コンゴ</t>
    </rPh>
    <rPh sb="381" eb="383">
      <t>コウトウ</t>
    </rPh>
    <rPh sb="384" eb="389">
      <t>ジンケンヒコウトウ</t>
    </rPh>
    <rPh sb="392" eb="395">
      <t>イタクリョウ</t>
    </rPh>
    <rPh sb="396" eb="398">
      <t>ジョウショウ</t>
    </rPh>
    <rPh sb="401" eb="405">
      <t>キュウスイゲンカ</t>
    </rPh>
    <rPh sb="405" eb="407">
      <t>ジョウショウ</t>
    </rPh>
    <rPh sb="408" eb="410">
      <t>ヨウイン</t>
    </rPh>
    <rPh sb="411" eb="412">
      <t>ツヅ</t>
    </rPh>
    <rPh sb="418" eb="420">
      <t>テキセツ</t>
    </rPh>
    <rPh sb="421" eb="423">
      <t>リョウキン</t>
    </rPh>
    <rPh sb="423" eb="425">
      <t>セッテイ</t>
    </rPh>
    <rPh sb="426" eb="428">
      <t>トウシ</t>
    </rPh>
    <rPh sb="429" eb="432">
      <t>コウリツカ</t>
    </rPh>
    <rPh sb="433" eb="438">
      <t>イジカンリヒ</t>
    </rPh>
    <rPh sb="439" eb="441">
      <t>サクゲン</t>
    </rPh>
    <rPh sb="445" eb="447">
      <t>ケイエイ</t>
    </rPh>
    <rPh sb="447" eb="449">
      <t>カイゼン</t>
    </rPh>
    <rPh sb="450" eb="451">
      <t>モト</t>
    </rPh>
    <rPh sb="493" eb="495">
      <t>ハンメン</t>
    </rPh>
    <rPh sb="496" eb="499">
      <t>ユウシュウリツ</t>
    </rPh>
    <rPh sb="500" eb="502">
      <t>テイカ</t>
    </rPh>
    <rPh sb="512" eb="514">
      <t>ゲンイン</t>
    </rPh>
    <rPh sb="515" eb="516">
      <t>カンガ</t>
    </rPh>
    <rPh sb="523" eb="525">
      <t>ロウキュウ</t>
    </rPh>
    <rPh sb="525" eb="527">
      <t>カンロ</t>
    </rPh>
    <rPh sb="527" eb="529">
      <t>コウシン</t>
    </rPh>
    <rPh sb="533" eb="534">
      <t>ショウ</t>
    </rPh>
    <rPh sb="536" eb="53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</si>
</sst>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0.15</c:v>
                </c:pt>
                <c:pt idx="1">
                  <c:v>0.17</c:v>
                </c:pt>
                <c:pt idx="2">
                  <c:v>0.16</c:v>
                </c:pt>
                <c:pt idx="3">
                  <c:v>0.17</c:v>
                </c:pt>
                <c:pt idx="4">
                  <c:v>0.1</c:v>
                </c:pt>
              </c:numCache>
            </c:numRef>
          </c:val>
          <c:extLst>
            <c:ext xmlns:c16="http://schemas.microsoft.com/office/drawing/2014/chart" uri="{C3380CC4-5D6E-409C-BE32-E72D297353CC}">
              <c16:uniqueId val="{00000000-A761-4662-82A2-11F7E3ABBD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A761-4662-82A2-11F7E3ABBD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50.95</c:v>
                </c:pt>
                <c:pt idx="1">
                  <c:v>59.97</c:v>
                </c:pt>
                <c:pt idx="2">
                  <c:v>61.95</c:v>
                </c:pt>
                <c:pt idx="3">
                  <c:v>63.96</c:v>
                </c:pt>
                <c:pt idx="4">
                  <c:v>61.94</c:v>
                </c:pt>
              </c:numCache>
            </c:numRef>
          </c:val>
          <c:extLst>
            <c:ext xmlns:c16="http://schemas.microsoft.com/office/drawing/2014/chart" uri="{C3380CC4-5D6E-409C-BE32-E72D297353CC}">
              <c16:uniqueId val="{00000000-3EC8-43E2-9152-B2196D461F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3EC8-43E2-9152-B2196D461F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72.760000000000005</c:v>
                </c:pt>
                <c:pt idx="1">
                  <c:v>69.239999999999995</c:v>
                </c:pt>
                <c:pt idx="2">
                  <c:v>66.849999999999994</c:v>
                </c:pt>
                <c:pt idx="3">
                  <c:v>64.36</c:v>
                </c:pt>
                <c:pt idx="4">
                  <c:v>65.849999999999994</c:v>
                </c:pt>
              </c:numCache>
            </c:numRef>
          </c:val>
          <c:extLst>
            <c:ext xmlns:c16="http://schemas.microsoft.com/office/drawing/2014/chart" uri="{C3380CC4-5D6E-409C-BE32-E72D297353CC}">
              <c16:uniqueId val="{00000000-6A4B-4CB8-BCE1-D2046242E1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6A4B-4CB8-BCE1-D2046242E1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104.65</c:v>
                </c:pt>
                <c:pt idx="1">
                  <c:v>100.79</c:v>
                </c:pt>
                <c:pt idx="2">
                  <c:v>102.89</c:v>
                </c:pt>
                <c:pt idx="3">
                  <c:v>102.99</c:v>
                </c:pt>
                <c:pt idx="4">
                  <c:v>105.37</c:v>
                </c:pt>
              </c:numCache>
            </c:numRef>
          </c:val>
          <c:extLst>
            <c:ext xmlns:c16="http://schemas.microsoft.com/office/drawing/2014/chart" uri="{C3380CC4-5D6E-409C-BE32-E72D297353CC}">
              <c16:uniqueId val="{00000000-4FFD-4CF5-9908-CB0436ADCA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4FFD-4CF5-9908-CB0436ADCA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40.549999999999997</c:v>
                </c:pt>
                <c:pt idx="1">
                  <c:v>42.2</c:v>
                </c:pt>
                <c:pt idx="2">
                  <c:v>43.99</c:v>
                </c:pt>
                <c:pt idx="3">
                  <c:v>45.99</c:v>
                </c:pt>
                <c:pt idx="4">
                  <c:v>46.89</c:v>
                </c:pt>
              </c:numCache>
            </c:numRef>
          </c:val>
          <c:extLst>
            <c:ext xmlns:c16="http://schemas.microsoft.com/office/drawing/2014/chart" uri="{C3380CC4-5D6E-409C-BE32-E72D297353CC}">
              <c16:uniqueId val="{00000000-0EE2-43F6-A6BD-4544228DE0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0EE2-43F6-A6BD-4544228DE0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87-4433-9D09-5DECB274E9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0587-4433-9D09-5DECB274E9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8-4A0F-904A-FF991BC908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B758-4A0F-904A-FF991BC908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145.38999999999999</c:v>
                </c:pt>
                <c:pt idx="1">
                  <c:v>121.91</c:v>
                </c:pt>
                <c:pt idx="2">
                  <c:v>115.95</c:v>
                </c:pt>
                <c:pt idx="3">
                  <c:v>122.91</c:v>
                </c:pt>
                <c:pt idx="4">
                  <c:v>103.43</c:v>
                </c:pt>
              </c:numCache>
            </c:numRef>
          </c:val>
          <c:extLst>
            <c:ext xmlns:c16="http://schemas.microsoft.com/office/drawing/2014/chart" uri="{C3380CC4-5D6E-409C-BE32-E72D297353CC}">
              <c16:uniqueId val="{00000000-707C-48FC-8A17-72DD2BD9EB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707C-48FC-8A17-72DD2BD9EB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426.86</c:v>
                </c:pt>
                <c:pt idx="1">
                  <c:v>404.12</c:v>
                </c:pt>
                <c:pt idx="2">
                  <c:v>358.2</c:v>
                </c:pt>
                <c:pt idx="3">
                  <c:v>353.22</c:v>
                </c:pt>
                <c:pt idx="4">
                  <c:v>326.33999999999997</c:v>
                </c:pt>
              </c:numCache>
            </c:numRef>
          </c:val>
          <c:extLst>
            <c:ext xmlns:c16="http://schemas.microsoft.com/office/drawing/2014/chart" uri="{C3380CC4-5D6E-409C-BE32-E72D297353CC}">
              <c16:uniqueId val="{00000000-BA6C-4A67-9F35-8EB72DA26D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BA6C-4A67-9F35-8EB72DA26D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89.91</c:v>
                </c:pt>
                <c:pt idx="1">
                  <c:v>83.57</c:v>
                </c:pt>
                <c:pt idx="2">
                  <c:v>85.13</c:v>
                </c:pt>
                <c:pt idx="3">
                  <c:v>73.97</c:v>
                </c:pt>
                <c:pt idx="4">
                  <c:v>77.86</c:v>
                </c:pt>
              </c:numCache>
            </c:numRef>
          </c:val>
          <c:extLst>
            <c:ext xmlns:c16="http://schemas.microsoft.com/office/drawing/2014/chart" uri="{C3380CC4-5D6E-409C-BE32-E72D297353CC}">
              <c16:uniqueId val="{00000000-B23C-455B-BA64-B9F30B349D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B23C-455B-BA64-B9F30B349D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219.51</c:v>
                </c:pt>
                <c:pt idx="1">
                  <c:v>236.4</c:v>
                </c:pt>
                <c:pt idx="2">
                  <c:v>232.43</c:v>
                </c:pt>
                <c:pt idx="3">
                  <c:v>236.4</c:v>
                </c:pt>
                <c:pt idx="4">
                  <c:v>225.05</c:v>
                </c:pt>
              </c:numCache>
            </c:numRef>
          </c:val>
          <c:extLst>
            <c:ext xmlns:c16="http://schemas.microsoft.com/office/drawing/2014/chart" uri="{C3380CC4-5D6E-409C-BE32-E72D297353CC}">
              <c16:uniqueId val="{00000000-5F9C-4624-813F-BDF44A6237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5F9C-4624-813F-BDF44A6237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茂木町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11703</v>
      </c>
      <c r="AM8" s="65"/>
      <c r="AN8" s="65"/>
      <c r="AO8" s="65"/>
      <c r="AP8" s="65"/>
      <c r="AQ8" s="65"/>
      <c r="AR8" s="65"/>
      <c r="AS8" s="65"/>
      <c r="AT8" s="36">
        <f>データ!$S$6</f>
        <v>172.69</v>
      </c>
      <c r="AU8" s="37"/>
      <c r="AV8" s="37"/>
      <c r="AW8" s="37"/>
      <c r="AX8" s="37"/>
      <c r="AY8" s="37"/>
      <c r="AZ8" s="37"/>
      <c r="BA8" s="37"/>
      <c r="BB8" s="54">
        <f>データ!$T$6</f>
        <v>67.77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84.79</v>
      </c>
      <c r="J10" s="37"/>
      <c r="K10" s="37"/>
      <c r="L10" s="37"/>
      <c r="M10" s="37"/>
      <c r="N10" s="37"/>
      <c r="O10" s="64"/>
      <c r="P10" s="54">
        <f>データ!$P$6</f>
        <v>99.45</v>
      </c>
      <c r="Q10" s="54"/>
      <c r="R10" s="54"/>
      <c r="S10" s="54"/>
      <c r="T10" s="54"/>
      <c r="U10" s="54"/>
      <c r="V10" s="54"/>
      <c r="W10" s="65">
        <f>データ!$Q$6</f>
        <v>3916</v>
      </c>
      <c r="X10" s="65"/>
      <c r="Y10" s="65"/>
      <c r="Z10" s="65"/>
      <c r="AA10" s="65"/>
      <c r="AB10" s="65"/>
      <c r="AC10" s="65"/>
      <c r="AD10" s="2"/>
      <c r="AE10" s="2"/>
      <c r="AF10" s="2"/>
      <c r="AG10" s="2"/>
      <c r="AH10" s="2"/>
      <c r="AI10" s="2"/>
      <c r="AJ10" s="2"/>
      <c r="AK10" s="2"/>
      <c r="AL10" s="65">
        <f>データ!$U$6</f>
        <v>11522</v>
      </c>
      <c r="AM10" s="65"/>
      <c r="AN10" s="65"/>
      <c r="AO10" s="65"/>
      <c r="AP10" s="65"/>
      <c r="AQ10" s="65"/>
      <c r="AR10" s="65"/>
      <c r="AS10" s="65"/>
      <c r="AT10" s="36">
        <f>データ!$V$6</f>
        <v>90.5</v>
      </c>
      <c r="AU10" s="37"/>
      <c r="AV10" s="37"/>
      <c r="AW10" s="37"/>
      <c r="AX10" s="37"/>
      <c r="AY10" s="37"/>
      <c r="AZ10" s="37"/>
      <c r="BA10" s="37"/>
      <c r="BB10" s="54">
        <f>データ!$W$6</f>
        <v>127.31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OX8iUZgBUn7r9UeYiM2CReo4Vqn0PqcTGH02RZXYWd3Tfw4G9E9uRwrq+LYmLzEOqk5wnTxu8OAGLXQLQBKqw==" saltValue="Gn9T+j9Xd60BowF3Ss/u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93432</v>
      </c>
      <c r="D6" s="20">
        <f t="shared" si="3"/>
        <v>46</v>
      </c>
      <c r="E6" s="20">
        <f t="shared" si="3"/>
        <v>1</v>
      </c>
      <c r="F6" s="20">
        <f t="shared" si="3"/>
        <v>0</v>
      </c>
      <c r="G6" s="20">
        <f t="shared" si="3"/>
        <v>1</v>
      </c>
      <c r="H6" s="20" t="str">
        <f t="shared" si="3"/>
        <v>栃木県　茂木町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84.79</v>
      </c>
      <c r="P6" s="21">
        <f t="shared" si="3"/>
        <v>99.45</v>
      </c>
      <c r="Q6" s="21">
        <f t="shared" si="3"/>
        <v>3916</v>
      </c>
      <c r="R6" s="21">
        <f t="shared" si="3"/>
        <v>11703</v>
      </c>
      <c r="S6" s="21">
        <f t="shared" si="3"/>
        <v>172.69</v>
      </c>
      <c r="T6" s="21">
        <f t="shared" si="3"/>
        <v>67.77</v>
      </c>
      <c r="U6" s="21">
        <f t="shared" si="3"/>
        <v>11522</v>
      </c>
      <c r="V6" s="21">
        <f t="shared" si="3"/>
        <v>90.5</v>
      </c>
      <c r="W6" s="21">
        <f t="shared" si="3"/>
        <v>127.31</v>
      </c>
      <c r="X6" s="22">
        <f>IF(X7="",NA(),X7)</f>
        <v>104.65</v>
      </c>
      <c r="Y6" s="22">
        <f t="shared" ref="Y6:AG6" si="4">IF(Y7="",NA(),Y7)</f>
        <v>100.79</v>
      </c>
      <c r="Z6" s="22">
        <f t="shared" si="4"/>
        <v>102.89</v>
      </c>
      <c r="AA6" s="22">
        <f t="shared" si="4"/>
        <v>102.99</v>
      </c>
      <c r="AB6" s="22">
        <f t="shared" si="4"/>
        <v>105.37</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145.38999999999999</v>
      </c>
      <c r="AU6" s="22">
        <f t="shared" ref="AU6:BC6" si="6">IF(AU7="",NA(),AU7)</f>
        <v>121.91</v>
      </c>
      <c r="AV6" s="22">
        <f t="shared" si="6"/>
        <v>115.95</v>
      </c>
      <c r="AW6" s="22">
        <f t="shared" si="6"/>
        <v>122.91</v>
      </c>
      <c r="AX6" s="22">
        <f t="shared" si="6"/>
        <v>103.43</v>
      </c>
      <c r="AY6" s="22">
        <f t="shared" si="6"/>
        <v>362.93</v>
      </c>
      <c r="AZ6" s="22">
        <f t="shared" si="6"/>
        <v>371.81</v>
      </c>
      <c r="BA6" s="22">
        <f t="shared" si="6"/>
        <v>384.23</v>
      </c>
      <c r="BB6" s="22">
        <f t="shared" si="6"/>
        <v>364.3</v>
      </c>
      <c r="BC6" s="22">
        <f t="shared" si="6"/>
        <v>378.87</v>
      </c>
      <c r="BD6" s="21" t="str">
        <f>IF(BD7="","",IF(BD7="-","【-】","【"&amp;SUBSTITUTE(TEXT(BD7,"#,##0.00"),"-","△")&amp;"】"))</f>
        <v>【243.36】</v>
      </c>
      <c r="BE6" s="22">
        <f>IF(BE7="",NA(),BE7)</f>
        <v>426.86</v>
      </c>
      <c r="BF6" s="22">
        <f t="shared" ref="BF6:BN6" si="7">IF(BF7="",NA(),BF7)</f>
        <v>404.12</v>
      </c>
      <c r="BG6" s="22">
        <f t="shared" si="7"/>
        <v>358.2</v>
      </c>
      <c r="BH6" s="22">
        <f t="shared" si="7"/>
        <v>353.22</v>
      </c>
      <c r="BI6" s="22">
        <f t="shared" si="7"/>
        <v>326.33999999999997</v>
      </c>
      <c r="BJ6" s="22">
        <f t="shared" si="7"/>
        <v>439.05</v>
      </c>
      <c r="BK6" s="22">
        <f t="shared" si="7"/>
        <v>465.85</v>
      </c>
      <c r="BL6" s="22">
        <f t="shared" si="7"/>
        <v>439.43</v>
      </c>
      <c r="BM6" s="22">
        <f t="shared" si="7"/>
        <v>438.41</v>
      </c>
      <c r="BN6" s="22">
        <f t="shared" si="7"/>
        <v>430.23</v>
      </c>
      <c r="BO6" s="21" t="str">
        <f>IF(BO7="","",IF(BO7="-","【-】","【"&amp;SUBSTITUTE(TEXT(BO7,"#,##0.00"),"-","△")&amp;"】"))</f>
        <v>【265.93】</v>
      </c>
      <c r="BP6" s="22">
        <f>IF(BP7="",NA(),BP7)</f>
        <v>89.91</v>
      </c>
      <c r="BQ6" s="22">
        <f t="shared" ref="BQ6:BY6" si="8">IF(BQ7="",NA(),BQ7)</f>
        <v>83.57</v>
      </c>
      <c r="BR6" s="22">
        <f t="shared" si="8"/>
        <v>85.13</v>
      </c>
      <c r="BS6" s="22">
        <f t="shared" si="8"/>
        <v>73.97</v>
      </c>
      <c r="BT6" s="22">
        <f t="shared" si="8"/>
        <v>77.86</v>
      </c>
      <c r="BU6" s="22">
        <f t="shared" si="8"/>
        <v>95.26</v>
      </c>
      <c r="BV6" s="22">
        <f t="shared" si="8"/>
        <v>92.39</v>
      </c>
      <c r="BW6" s="22">
        <f t="shared" si="8"/>
        <v>94.41</v>
      </c>
      <c r="BX6" s="22">
        <f t="shared" si="8"/>
        <v>90.96</v>
      </c>
      <c r="BY6" s="22">
        <f t="shared" si="8"/>
        <v>90.66</v>
      </c>
      <c r="BZ6" s="21" t="str">
        <f>IF(BZ7="","",IF(BZ7="-","【-】","【"&amp;SUBSTITUTE(TEXT(BZ7,"#,##0.00"),"-","△")&amp;"】"))</f>
        <v>【97.82】</v>
      </c>
      <c r="CA6" s="22">
        <f>IF(CA7="",NA(),CA7)</f>
        <v>219.51</v>
      </c>
      <c r="CB6" s="22">
        <f t="shared" ref="CB6:CJ6" si="9">IF(CB7="",NA(),CB7)</f>
        <v>236.4</v>
      </c>
      <c r="CC6" s="22">
        <f t="shared" si="9"/>
        <v>232.43</v>
      </c>
      <c r="CD6" s="22">
        <f t="shared" si="9"/>
        <v>236.4</v>
      </c>
      <c r="CE6" s="22">
        <f t="shared" si="9"/>
        <v>225.05</v>
      </c>
      <c r="CF6" s="22">
        <f t="shared" si="9"/>
        <v>192.82</v>
      </c>
      <c r="CG6" s="22">
        <f t="shared" si="9"/>
        <v>192.98</v>
      </c>
      <c r="CH6" s="22">
        <f t="shared" si="9"/>
        <v>192.13</v>
      </c>
      <c r="CI6" s="22">
        <f t="shared" si="9"/>
        <v>197.04</v>
      </c>
      <c r="CJ6" s="22">
        <f t="shared" si="9"/>
        <v>199.33</v>
      </c>
      <c r="CK6" s="21" t="str">
        <f>IF(CK7="","",IF(CK7="-","【-】","【"&amp;SUBSTITUTE(TEXT(CK7,"#,##0.00"),"-","△")&amp;"】"))</f>
        <v>【177.56】</v>
      </c>
      <c r="CL6" s="22">
        <f>IF(CL7="",NA(),CL7)</f>
        <v>50.95</v>
      </c>
      <c r="CM6" s="22">
        <f t="shared" ref="CM6:CU6" si="10">IF(CM7="",NA(),CM7)</f>
        <v>59.97</v>
      </c>
      <c r="CN6" s="22">
        <f t="shared" si="10"/>
        <v>61.95</v>
      </c>
      <c r="CO6" s="22">
        <f t="shared" si="10"/>
        <v>63.96</v>
      </c>
      <c r="CP6" s="22">
        <f t="shared" si="10"/>
        <v>61.94</v>
      </c>
      <c r="CQ6" s="22">
        <f t="shared" si="10"/>
        <v>54.05</v>
      </c>
      <c r="CR6" s="22">
        <f t="shared" si="10"/>
        <v>54.43</v>
      </c>
      <c r="CS6" s="22">
        <f t="shared" si="10"/>
        <v>53.87</v>
      </c>
      <c r="CT6" s="22">
        <f t="shared" si="10"/>
        <v>54.49</v>
      </c>
      <c r="CU6" s="22">
        <f t="shared" si="10"/>
        <v>54.8</v>
      </c>
      <c r="CV6" s="21" t="str">
        <f>IF(CV7="","",IF(CV7="-","【-】","【"&amp;SUBSTITUTE(TEXT(CV7,"#,##0.00"),"-","△")&amp;"】"))</f>
        <v>【59.81】</v>
      </c>
      <c r="CW6" s="22">
        <f>IF(CW7="",NA(),CW7)</f>
        <v>72.760000000000005</v>
      </c>
      <c r="CX6" s="22">
        <f t="shared" ref="CX6:DF6" si="11">IF(CX7="",NA(),CX7)</f>
        <v>69.239999999999995</v>
      </c>
      <c r="CY6" s="22">
        <f t="shared" si="11"/>
        <v>66.849999999999994</v>
      </c>
      <c r="CZ6" s="22">
        <f t="shared" si="11"/>
        <v>64.36</v>
      </c>
      <c r="DA6" s="22">
        <f t="shared" si="11"/>
        <v>65.849999999999994</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40.549999999999997</v>
      </c>
      <c r="DI6" s="22">
        <f t="shared" ref="DI6:DQ6" si="12">IF(DI7="",NA(),DI7)</f>
        <v>42.2</v>
      </c>
      <c r="DJ6" s="22">
        <f t="shared" si="12"/>
        <v>43.99</v>
      </c>
      <c r="DK6" s="22">
        <f t="shared" si="12"/>
        <v>45.99</v>
      </c>
      <c r="DL6" s="22">
        <f t="shared" si="12"/>
        <v>46.89</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1">
        <f t="shared" si="13"/>
        <v>0</v>
      </c>
      <c r="DV6" s="21">
        <f t="shared" si="13"/>
        <v>0</v>
      </c>
      <c r="DW6" s="21">
        <f t="shared" si="13"/>
        <v>0</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0.15</v>
      </c>
      <c r="EE6" s="22">
        <f t="shared" ref="EE6:EM6" si="14">IF(EE7="",NA(),EE7)</f>
        <v>0.17</v>
      </c>
      <c r="EF6" s="22">
        <f t="shared" si="14"/>
        <v>0.16</v>
      </c>
      <c r="EG6" s="22">
        <f t="shared" si="14"/>
        <v>0.17</v>
      </c>
      <c r="EH6" s="22">
        <f t="shared" si="14"/>
        <v>0.1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93432</v>
      </c>
      <c r="D7" s="24">
        <v>46</v>
      </c>
      <c r="E7" s="24">
        <v>1</v>
      </c>
      <c r="F7" s="24">
        <v>0</v>
      </c>
      <c r="G7" s="24">
        <v>1</v>
      </c>
      <c r="H7" s="24" t="s">
        <v>93</v>
      </c>
      <c r="I7" s="24" t="s">
        <v>94</v>
      </c>
      <c r="J7" s="24" t="s">
        <v>95</v>
      </c>
      <c r="K7" s="24" t="s">
        <v>96</v>
      </c>
      <c r="L7" s="24" t="s">
        <v>97</v>
      </c>
      <c r="M7" s="24" t="s">
        <v>98</v>
      </c>
      <c r="N7" s="25" t="s">
        <v>99</v>
      </c>
      <c r="O7" s="25">
        <v>84.79</v>
      </c>
      <c r="P7" s="25">
        <v>99.45</v>
      </c>
      <c r="Q7" s="25">
        <v>3916</v>
      </c>
      <c r="R7" s="25">
        <v>11703</v>
      </c>
      <c r="S7" s="25">
        <v>172.69</v>
      </c>
      <c r="T7" s="25">
        <v>67.77</v>
      </c>
      <c r="U7" s="25">
        <v>11522</v>
      </c>
      <c r="V7" s="25">
        <v>90.5</v>
      </c>
      <c r="W7" s="25">
        <v>127.31</v>
      </c>
      <c r="X7" s="25">
        <v>104.65</v>
      </c>
      <c r="Y7" s="25">
        <v>100.79</v>
      </c>
      <c r="Z7" s="25">
        <v>102.89</v>
      </c>
      <c r="AA7" s="25">
        <v>102.99</v>
      </c>
      <c r="AB7" s="25">
        <v>105.37</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145.38999999999999</v>
      </c>
      <c r="AU7" s="25">
        <v>121.91</v>
      </c>
      <c r="AV7" s="25">
        <v>115.95</v>
      </c>
      <c r="AW7" s="25">
        <v>122.91</v>
      </c>
      <c r="AX7" s="25">
        <v>103.43</v>
      </c>
      <c r="AY7" s="25">
        <v>362.93</v>
      </c>
      <c r="AZ7" s="25">
        <v>371.81</v>
      </c>
      <c r="BA7" s="25">
        <v>384.23</v>
      </c>
      <c r="BB7" s="25">
        <v>364.3</v>
      </c>
      <c r="BC7" s="25">
        <v>378.87</v>
      </c>
      <c r="BD7" s="25">
        <v>243.36</v>
      </c>
      <c r="BE7" s="25">
        <v>426.86</v>
      </c>
      <c r="BF7" s="25">
        <v>404.12</v>
      </c>
      <c r="BG7" s="25">
        <v>358.2</v>
      </c>
      <c r="BH7" s="25">
        <v>353.22</v>
      </c>
      <c r="BI7" s="25">
        <v>326.33999999999997</v>
      </c>
      <c r="BJ7" s="25">
        <v>439.05</v>
      </c>
      <c r="BK7" s="25">
        <v>465.85</v>
      </c>
      <c r="BL7" s="25">
        <v>439.43</v>
      </c>
      <c r="BM7" s="25">
        <v>438.41</v>
      </c>
      <c r="BN7" s="25">
        <v>430.23</v>
      </c>
      <c r="BO7" s="25">
        <v>265.93</v>
      </c>
      <c r="BP7" s="25">
        <v>89.91</v>
      </c>
      <c r="BQ7" s="25">
        <v>83.57</v>
      </c>
      <c r="BR7" s="25">
        <v>85.13</v>
      </c>
      <c r="BS7" s="25">
        <v>73.97</v>
      </c>
      <c r="BT7" s="25">
        <v>77.86</v>
      </c>
      <c r="BU7" s="25">
        <v>95.26</v>
      </c>
      <c r="BV7" s="25">
        <v>92.39</v>
      </c>
      <c r="BW7" s="25">
        <v>94.41</v>
      </c>
      <c r="BX7" s="25">
        <v>90.96</v>
      </c>
      <c r="BY7" s="25">
        <v>90.66</v>
      </c>
      <c r="BZ7" s="25">
        <v>97.82</v>
      </c>
      <c r="CA7" s="25">
        <v>219.51</v>
      </c>
      <c r="CB7" s="25">
        <v>236.4</v>
      </c>
      <c r="CC7" s="25">
        <v>232.43</v>
      </c>
      <c r="CD7" s="25">
        <v>236.4</v>
      </c>
      <c r="CE7" s="25">
        <v>225.05</v>
      </c>
      <c r="CF7" s="25">
        <v>192.82</v>
      </c>
      <c r="CG7" s="25">
        <v>192.98</v>
      </c>
      <c r="CH7" s="25">
        <v>192.13</v>
      </c>
      <c r="CI7" s="25">
        <v>197.04</v>
      </c>
      <c r="CJ7" s="25">
        <v>199.33</v>
      </c>
      <c r="CK7" s="25">
        <v>177.56</v>
      </c>
      <c r="CL7" s="25">
        <v>50.95</v>
      </c>
      <c r="CM7" s="25">
        <v>59.97</v>
      </c>
      <c r="CN7" s="25">
        <v>61.95</v>
      </c>
      <c r="CO7" s="25">
        <v>63.96</v>
      </c>
      <c r="CP7" s="25">
        <v>61.94</v>
      </c>
      <c r="CQ7" s="25">
        <v>54.05</v>
      </c>
      <c r="CR7" s="25">
        <v>54.43</v>
      </c>
      <c r="CS7" s="25">
        <v>53.87</v>
      </c>
      <c r="CT7" s="25">
        <v>54.49</v>
      </c>
      <c r="CU7" s="25">
        <v>54.8</v>
      </c>
      <c r="CV7" s="25">
        <v>59.81</v>
      </c>
      <c r="CW7" s="25">
        <v>72.760000000000005</v>
      </c>
      <c r="CX7" s="25">
        <v>69.239999999999995</v>
      </c>
      <c r="CY7" s="25">
        <v>66.849999999999994</v>
      </c>
      <c r="CZ7" s="25">
        <v>64.36</v>
      </c>
      <c r="DA7" s="25">
        <v>65.849999999999994</v>
      </c>
      <c r="DB7" s="25">
        <v>80.510000000000005</v>
      </c>
      <c r="DC7" s="25">
        <v>79.44</v>
      </c>
      <c r="DD7" s="25">
        <v>79.489999999999995</v>
      </c>
      <c r="DE7" s="25">
        <v>78.8</v>
      </c>
      <c r="DF7" s="25">
        <v>77.98</v>
      </c>
      <c r="DG7" s="25">
        <v>89.42</v>
      </c>
      <c r="DH7" s="25">
        <v>40.549999999999997</v>
      </c>
      <c r="DI7" s="25">
        <v>42.2</v>
      </c>
      <c r="DJ7" s="25">
        <v>43.99</v>
      </c>
      <c r="DK7" s="25">
        <v>45.99</v>
      </c>
      <c r="DL7" s="25">
        <v>46.89</v>
      </c>
      <c r="DM7" s="25">
        <v>49.12</v>
      </c>
      <c r="DN7" s="25">
        <v>49.39</v>
      </c>
      <c r="DO7" s="25">
        <v>50.75</v>
      </c>
      <c r="DP7" s="25">
        <v>51.72</v>
      </c>
      <c r="DQ7" s="25">
        <v>52.27</v>
      </c>
      <c r="DR7" s="25">
        <v>52.02</v>
      </c>
      <c r="DS7" s="25">
        <v>0</v>
      </c>
      <c r="DT7" s="25">
        <v>0</v>
      </c>
      <c r="DU7" s="25">
        <v>0</v>
      </c>
      <c r="DV7" s="25">
        <v>0</v>
      </c>
      <c r="DW7" s="25">
        <v>0</v>
      </c>
      <c r="DX7" s="25">
        <v>16.760000000000002</v>
      </c>
      <c r="DY7" s="25">
        <v>18.57</v>
      </c>
      <c r="DZ7" s="25">
        <v>21.14</v>
      </c>
      <c r="EA7" s="25">
        <v>22.12</v>
      </c>
      <c r="EB7" s="25">
        <v>25.67</v>
      </c>
      <c r="EC7" s="25">
        <v>25.37</v>
      </c>
      <c r="ED7" s="25">
        <v>0.15</v>
      </c>
      <c r="EE7" s="25">
        <v>0.17</v>
      </c>
      <c r="EF7" s="25">
        <v>0.16</v>
      </c>
      <c r="EG7" s="25">
        <v>0.17</v>
      </c>
      <c r="EH7" s="25">
        <v>0.1</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2025-01-24T06:46:15Z</dcterms:created>
  <dcterms:modified xsi:type="dcterms:W3CDTF">2025-02-28T10:08:21Z</dcterms:modified>
  <cp:category/>
</cp:coreProperties>
</file>