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2547154E-8208-4E0C-B967-820E223AB322}" xr6:coauthVersionLast="47" xr6:coauthVersionMax="47" xr10:uidLastSave="{00000000-0000-0000-0000-000000000000}"/>
  <workbookProtection workbookAlgorithmName="SHA-512" workbookHashValue="Gtawl/D3b7cUWYRcJ371j8GelEotuPtULPV6WbkSTG/LhRHRPi97HjUeQE72sq5avR7dPyD6FZTvc6lAsfCUVQ==" workbookSaltValue="5P6RaMXUi98Ro/CfaPOA7w=="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T10" i="4"/>
  <c r="AL10" i="4"/>
  <c r="AD10" i="4"/>
  <c r="I10" i="4"/>
  <c r="B10"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<sst xmlns="http://schemas.openxmlformats.org/spreadsheetml/2006/main" count="236" uniqueCount="121">
  <si>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</si>
  <si>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</si>
  <si>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</si>
  <si>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</si>
  <si>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</si>
  <si>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</si>
  <si>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</si>
  <si>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</si>
  <si>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</si>
  <si>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</si>
  <si>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</si>
  <si>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</si>
  <si>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</si>
  <si>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</si>
  <si>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</si>
  <si>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</si>
  <si>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</si>
  <si>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</si>
  <si>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</si>
  <si>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</si>
  <si>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</si>
  <si>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</si>
  <si>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</si>
  <si>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</si>
  <si>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</si>
  <si>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</si>
  <si>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</si>
  <si>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</si>
  <si>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</si>
  <si>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</si>
  <si>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</si>
  <si>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</si>
  <si>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</si>
  <si>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</si>
  <si>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</si>
  <si>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</si>
  <si>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</si>
  <si>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</si>
  <si>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</si>
  <si>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</si>
  <si>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</si>
  <si>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</si>
  <si>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</si>
  <si>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</si>
  <si>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</si>
  <si>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</si>
  <si>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</si>
  <si>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</si>
  <si>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</si>
  <si>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</si>
  <si>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</si>
  <si>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</si>
  <si>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</si>
  <si>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</si>
  <si>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</si>
  <si>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</si>
  <si>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</si>
  <si>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</si>
  <si>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</si>
  <si>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</si>
  <si>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</si>
  <si>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</si>
  <si>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</si>
  <si>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</si>
  <si>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</si>
  <si>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</si>
  <si>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</si>
  <si>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</si>
  <si>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</si>
  <si>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</si>
  <si>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</si>
  <si>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</si>
  <si>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</si>
  <si>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</si>
  <si>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</si>
  <si>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</si>
  <si>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</si>
  <si>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</si>
  <si>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</si>
  <si>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</si>
  <si>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</si>
  <si>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</si>
  <si>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</si>
  <si>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</si>
  <si>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</si>
  <si>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</si>
  <si>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</si>
  <si>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</si>
  <si>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</si>
  <si>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</si>
  <si>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</si>
  <si>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</si>
  <si>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</si>
  <si>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</si>
  <si>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</si>
  <si>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</si>
  <si>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</si>
  <si>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</si>
  <si>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</si>
  <si>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</si>
  <si>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</si>
  <si>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</si>
  <si>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</si>
  <si>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</si>
  <si>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</si>
  <si>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</si>
  <si>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</si>
  <si>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</si>
  <si>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</si>
  <si>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</si>
  <si>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</si>
  <si>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</si>
  <si>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</si>
  <si>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</si>
  <si>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</si>
  <si>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</si>
  <si>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</si>
  <si>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</si>
  <si>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市貝町の公共下水道施設は、平成16年度に供用を開始した。施設や管渠については、まだ著しい老朽化は見えていないが、施設内に設置されている電気設備関係の老朽化は見られ始めている。今後の修繕等を考慮してストックマネジメント計画を策定し、定期的な施設機器や管渠等の更新が必要である。</t>
    <phoneticPr fontId="4"/>
  </si>
  <si>
    <t xml:space="preserve">  市貝町の公共下水道事業は、平成16年度に供用開始して以来、現在も整備を進めている事業である。
　現在は全体計画整備面積を250㏊のうち105.3㏊を供用開始の告示をしており、処理人口は計画区域内人口5,540人に対して2,467人となっている。
　毎年整備を進めており処理人口および使用料収入ともに増加傾向にあるが、令和3年度については管渠築造工事を行わなかったため、処理人口・使用料収入ともにほぼ横ばいの推移となっている。
　年度間収益的収支比率を見てみると、同収支比率は例年100％前後の数値で推移しているが突発的な修繕等での支出が多い年度に関しては、100％を下回る年度が出てしまうため、突発的な修繕が偏らないように計画的な修繕を進め、安定した支出に努めていく。
　また、下水道使用者の水洗化率については、例年75％前後の数値で推移している。これに関しては、供用開始告示後間もないため区域の水洗化率が低いため、今後の使用料収入増加のためにも公共下水道の普及促進に努めていきたい。
</t>
    <rPh sb="126" eb="128">
      <t>マイトシ</t>
    </rPh>
    <rPh sb="128" eb="130">
      <t>セイビ</t>
    </rPh>
    <rPh sb="131" eb="132">
      <t>スス</t>
    </rPh>
    <rPh sb="136" eb="138">
      <t>ショリ</t>
    </rPh>
    <rPh sb="138" eb="140">
      <t>ジンコウ</t>
    </rPh>
    <rPh sb="143" eb="146">
      <t>シヨウリョウ</t>
    </rPh>
    <rPh sb="146" eb="148">
      <t>シュウニュウ</t>
    </rPh>
    <rPh sb="151" eb="153">
      <t>ゾウカ</t>
    </rPh>
    <rPh sb="153" eb="155">
      <t>ケイコウ</t>
    </rPh>
    <rPh sb="160" eb="162">
      <t>レイワ</t>
    </rPh>
    <rPh sb="163" eb="165">
      <t>ネンド</t>
    </rPh>
    <rPh sb="170" eb="172">
      <t>カンキョ</t>
    </rPh>
    <rPh sb="172" eb="174">
      <t>チクゾウ</t>
    </rPh>
    <rPh sb="174" eb="176">
      <t>コウジ</t>
    </rPh>
    <rPh sb="177" eb="178">
      <t>オコナ</t>
    </rPh>
    <rPh sb="186" eb="188">
      <t>ショリ</t>
    </rPh>
    <rPh sb="188" eb="190">
      <t>ジンコウ</t>
    </rPh>
    <rPh sb="191" eb="196">
      <t>シヨウリョウシュウニュウ</t>
    </rPh>
    <rPh sb="201" eb="202">
      <t>ヨコ</t>
    </rPh>
    <rPh sb="205" eb="207">
      <t>スイイ</t>
    </rPh>
    <rPh sb="224" eb="226">
      <t>ヒリツ</t>
    </rPh>
    <phoneticPr fontId="4"/>
  </si>
  <si>
    <t xml:space="preserve">  市貝町の公共下水道事業については、整備が進められている事業であるが、令和3年度については管渠新設工事を行わなかった。そのため、処理区域面積は前年度と同値である。また、処理区域内人口および使用料収入もほぼ横ばいの推移となっている。
　しかしながら、今後の施設機器、管渠の老朽化による修繕や更新等も控えていることから、計画的な支出に努め、安定的な経営を継続していく必要があると思われる。</t>
    <rPh sb="36" eb="38">
      <t>レイワ</t>
    </rPh>
    <rPh sb="39" eb="41">
      <t>ネンド</t>
    </rPh>
    <rPh sb="46" eb="48">
      <t>カンキョ</t>
    </rPh>
    <rPh sb="48" eb="50">
      <t>シンセツ</t>
    </rPh>
    <rPh sb="50" eb="52">
      <t>コウジ</t>
    </rPh>
    <rPh sb="53" eb="54">
      <t>オコナ</t>
    </rPh>
    <rPh sb="65" eb="67">
      <t>ショリ</t>
    </rPh>
    <rPh sb="67" eb="69">
      <t>クイキ</t>
    </rPh>
    <rPh sb="69" eb="71">
      <t>メンセキ</t>
    </rPh>
    <rPh sb="72" eb="75">
      <t>ゼンネンド</t>
    </rPh>
    <rPh sb="76" eb="78">
      <t>ドウチ</t>
    </rPh>
    <rPh sb="85" eb="87">
      <t>ショリ</t>
    </rPh>
    <rPh sb="87" eb="90">
      <t>クイキナイ</t>
    </rPh>
    <rPh sb="90" eb="92">
      <t>ジンコウ</t>
    </rPh>
    <rPh sb="95" eb="98">
      <t>シヨウリョウ</t>
    </rPh>
    <rPh sb="98" eb="100">
      <t>シュウニュウ</t>
    </rPh>
    <rPh sb="103" eb="104">
      <t>ヨコ</t>
    </rPh>
    <rPh sb="107" eb="10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</si>
</sst>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E0-4CAB-8B39-8CE0D07663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0.15</c:v>
                </c:pt>
                <c:pt idx="3">
                  <c:v>0.32</c:v>
                </c:pt>
                <c:pt idx="4">
                  <c:v>0.1</c:v>
                </c:pt>
              </c:numCache>
            </c:numRef>
          </c:val>
          <c:smooth val="0"/>
          <c:extLst>
            <c:ext xmlns:c16="http://schemas.microsoft.com/office/drawing/2014/chart" uri="{C3380CC4-5D6E-409C-BE32-E72D297353CC}">
              <c16:uniqueId val="{00000001-80E0-4CAB-8B39-8CE0D07663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54.22</c:v>
                </c:pt>
                <c:pt idx="1">
                  <c:v>52.59</c:v>
                </c:pt>
                <c:pt idx="2">
                  <c:v>58.37</c:v>
                </c:pt>
                <c:pt idx="3">
                  <c:v>56.44</c:v>
                </c:pt>
                <c:pt idx="4">
                  <c:v>57.33</c:v>
                </c:pt>
              </c:numCache>
            </c:numRef>
          </c:val>
          <c:extLst>
            <c:ext xmlns:c16="http://schemas.microsoft.com/office/drawing/2014/chart" uri="{C3380CC4-5D6E-409C-BE32-E72D297353CC}">
              <c16:uniqueId val="{00000000-2415-4136-AC54-842172C954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50.94</c:v>
                </c:pt>
                <c:pt idx="3">
                  <c:v>49.47</c:v>
                </c:pt>
                <c:pt idx="4">
                  <c:v>48.19</c:v>
                </c:pt>
              </c:numCache>
            </c:numRef>
          </c:val>
          <c:smooth val="0"/>
          <c:extLst>
            <c:ext xmlns:c16="http://schemas.microsoft.com/office/drawing/2014/chart" uri="{C3380CC4-5D6E-409C-BE32-E72D297353CC}">
              <c16:uniqueId val="{00000001-2415-4136-AC54-842172C954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76.02</c:v>
                </c:pt>
                <c:pt idx="1">
                  <c:v>77.97</c:v>
                </c:pt>
                <c:pt idx="2">
                  <c:v>76.319999999999993</c:v>
                </c:pt>
                <c:pt idx="3">
                  <c:v>76.06</c:v>
                </c:pt>
                <c:pt idx="4">
                  <c:v>76.94</c:v>
                </c:pt>
              </c:numCache>
            </c:numRef>
          </c:val>
          <c:extLst>
            <c:ext xmlns:c16="http://schemas.microsoft.com/office/drawing/2014/chart" uri="{C3380CC4-5D6E-409C-BE32-E72D297353CC}">
              <c16:uniqueId val="{00000000-B6E5-4DBC-B768-9CCE54414D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82.55</c:v>
                </c:pt>
                <c:pt idx="3">
                  <c:v>82.06</c:v>
                </c:pt>
                <c:pt idx="4">
                  <c:v>82.26</c:v>
                </c:pt>
              </c:numCache>
            </c:numRef>
          </c:val>
          <c:smooth val="0"/>
          <c:extLst>
            <c:ext xmlns:c16="http://schemas.microsoft.com/office/drawing/2014/chart" uri="{C3380CC4-5D6E-409C-BE32-E72D297353CC}">
              <c16:uniqueId val="{00000001-B6E5-4DBC-B768-9CCE54414D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110.82</c:v>
                </c:pt>
                <c:pt idx="1">
                  <c:v>110.86</c:v>
                </c:pt>
                <c:pt idx="2">
                  <c:v>48.34</c:v>
                </c:pt>
                <c:pt idx="3">
                  <c:v>102.85</c:v>
                </c:pt>
                <c:pt idx="4">
                  <c:v>98.99</c:v>
                </c:pt>
              </c:numCache>
            </c:numRef>
          </c:val>
          <c:extLst>
            <c:ext xmlns:c16="http://schemas.microsoft.com/office/drawing/2014/chart" uri="{C3380CC4-5D6E-409C-BE32-E72D297353CC}">
              <c16:uniqueId val="{00000000-934D-41CA-A90D-D0BEEBE88E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4D-41CA-A90D-D0BEEBE88E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92-4B3A-BBDC-CA3C3B8A6E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92-4B3A-BBDC-CA3C3B8A6E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76-4EE3-9C05-BBC57CC2F9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76-4EE3-9C05-BBC57CC2F9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A-4C1E-A721-93798F6A9D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A-4C1E-A721-93798F6A9D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D3-49EE-87DE-152515A326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D3-49EE-87DE-152515A326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DF-4AF0-85FF-43622B72C8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1001.3</c:v>
                </c:pt>
                <c:pt idx="3">
                  <c:v>1245.0999999999999</c:v>
                </c:pt>
                <c:pt idx="4">
                  <c:v>1108.8</c:v>
                </c:pt>
              </c:numCache>
            </c:numRef>
          </c:val>
          <c:smooth val="0"/>
          <c:extLst>
            <c:ext xmlns:c16="http://schemas.microsoft.com/office/drawing/2014/chart" uri="{C3380CC4-5D6E-409C-BE32-E72D297353CC}">
              <c16:uniqueId val="{00000001-52DF-4AF0-85FF-43622B72C8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103.53</c:v>
                </c:pt>
                <c:pt idx="1">
                  <c:v>100</c:v>
                </c:pt>
                <c:pt idx="2">
                  <c:v>26.67</c:v>
                </c:pt>
                <c:pt idx="3">
                  <c:v>83.3</c:v>
                </c:pt>
                <c:pt idx="4">
                  <c:v>74.62</c:v>
                </c:pt>
              </c:numCache>
            </c:numRef>
          </c:val>
          <c:extLst>
            <c:ext xmlns:c16="http://schemas.microsoft.com/office/drawing/2014/chart" uri="{C3380CC4-5D6E-409C-BE32-E72D297353CC}">
              <c16:uniqueId val="{00000000-03BB-4960-A5E5-9AAF157BD9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81.88</c:v>
                </c:pt>
                <c:pt idx="3">
                  <c:v>79.77</c:v>
                </c:pt>
                <c:pt idx="4">
                  <c:v>79.63</c:v>
                </c:pt>
              </c:numCache>
            </c:numRef>
          </c:val>
          <c:smooth val="0"/>
          <c:extLst>
            <c:ext xmlns:c16="http://schemas.microsoft.com/office/drawing/2014/chart" uri="{C3380CC4-5D6E-409C-BE32-E72D297353CC}">
              <c16:uniqueId val="{00000001-03BB-4960-A5E5-9AAF157BD9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156.83000000000001</c:v>
                </c:pt>
                <c:pt idx="2">
                  <c:v>591.49</c:v>
                </c:pt>
                <c:pt idx="3">
                  <c:v>193.54</c:v>
                </c:pt>
                <c:pt idx="4">
                  <c:v>217.47</c:v>
                </c:pt>
              </c:numCache>
            </c:numRef>
          </c:val>
          <c:extLst>
            <c:ext xmlns:c16="http://schemas.microsoft.com/office/drawing/2014/chart" uri="{C3380CC4-5D6E-409C-BE32-E72D297353CC}">
              <c16:uniqueId val="{00000000-C169-473E-A9B9-7FB022820D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187.55</c:v>
                </c:pt>
                <c:pt idx="3">
                  <c:v>214.56</c:v>
                </c:pt>
                <c:pt idx="4">
                  <c:v>213.66</c:v>
                </c:pt>
              </c:numCache>
            </c:numRef>
          </c:val>
          <c:smooth val="0"/>
          <c:extLst>
            <c:ext xmlns:c16="http://schemas.microsoft.com/office/drawing/2014/chart" uri="{C3380CC4-5D6E-409C-BE32-E72D297353CC}">
              <c16:uniqueId val="{00000001-C169-473E-A9B9-7FB022820D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CD11" sqref="CD1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市貝町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11498</v>
      </c>
      <c r="AM8" s="42"/>
      <c r="AN8" s="42"/>
      <c r="AO8" s="42"/>
      <c r="AP8" s="42"/>
      <c r="AQ8" s="42"/>
      <c r="AR8" s="42"/>
      <c r="AS8" s="42"/>
      <c r="AT8" s="35">
        <f>データ!T6</f>
        <v>64.25</v>
      </c>
      <c r="AU8" s="35"/>
      <c r="AV8" s="35"/>
      <c r="AW8" s="35"/>
      <c r="AX8" s="35"/>
      <c r="AY8" s="35"/>
      <c r="AZ8" s="35"/>
      <c r="BA8" s="35"/>
      <c r="BB8" s="35">
        <f>データ!U6</f>
        <v>178.96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21.51</v>
      </c>
      <c r="Q10" s="35"/>
      <c r="R10" s="35"/>
      <c r="S10" s="35"/>
      <c r="T10" s="35"/>
      <c r="U10" s="35"/>
      <c r="V10" s="35"/>
      <c r="W10" s="35">
        <f>データ!Q6</f>
        <v>69.14</v>
      </c>
      <c r="X10" s="35"/>
      <c r="Y10" s="35"/>
      <c r="Z10" s="35"/>
      <c r="AA10" s="35"/>
      <c r="AB10" s="35"/>
      <c r="AC10" s="35"/>
      <c r="AD10" s="42">
        <f>データ!R6</f>
        <v>3080</v>
      </c>
      <c r="AE10" s="42"/>
      <c r="AF10" s="42"/>
      <c r="AG10" s="42"/>
      <c r="AH10" s="42"/>
      <c r="AI10" s="42"/>
      <c r="AJ10" s="42"/>
      <c r="AK10" s="2"/>
      <c r="AL10" s="42">
        <f>データ!V6</f>
        <v>2467</v>
      </c>
      <c r="AM10" s="42"/>
      <c r="AN10" s="42"/>
      <c r="AO10" s="42"/>
      <c r="AP10" s="42"/>
      <c r="AQ10" s="42"/>
      <c r="AR10" s="42"/>
      <c r="AS10" s="42"/>
      <c r="AT10" s="35">
        <f>データ!W6</f>
        <v>1.05</v>
      </c>
      <c r="AU10" s="35"/>
      <c r="AV10" s="35"/>
      <c r="AW10" s="35"/>
      <c r="AX10" s="35"/>
      <c r="AY10" s="35"/>
      <c r="AZ10" s="35"/>
      <c r="BA10" s="35"/>
      <c r="BB10" s="35">
        <f>データ!X6</f>
        <v>2349.52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BifOUOZutYAWH4tNiNIgNR1nzbhbWByYKJBjlQlD98TpGhk+Bh/ot2GLStmbPOup22BydYGOZ0AJIHtujNYc4A==" saltValue="pDfDllqtu8CE3ih7JL/R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93441</v>
      </c>
      <c r="D6" s="19">
        <f t="shared" si="3"/>
        <v>47</v>
      </c>
      <c r="E6" s="19">
        <f t="shared" si="3"/>
        <v>17</v>
      </c>
      <c r="F6" s="19">
        <f t="shared" si="3"/>
        <v>1</v>
      </c>
      <c r="G6" s="19">
        <f t="shared" si="3"/>
        <v>0</v>
      </c>
      <c r="H6" s="19" t="str">
        <f t="shared" si="3"/>
        <v>栃木県　市貝町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21.51</v>
      </c>
      <c r="Q6" s="20">
        <f t="shared" si="3"/>
        <v>69.14</v>
      </c>
      <c r="R6" s="20">
        <f t="shared" si="3"/>
        <v>3080</v>
      </c>
      <c r="S6" s="20">
        <f t="shared" si="3"/>
        <v>11498</v>
      </c>
      <c r="T6" s="20">
        <f t="shared" si="3"/>
        <v>64.25</v>
      </c>
      <c r="U6" s="20">
        <f t="shared" si="3"/>
        <v>178.96</v>
      </c>
      <c r="V6" s="20">
        <f t="shared" si="3"/>
        <v>2467</v>
      </c>
      <c r="W6" s="20">
        <f t="shared" si="3"/>
        <v>1.05</v>
      </c>
      <c r="X6" s="20">
        <f t="shared" si="3"/>
        <v>2349.52</v>
      </c>
      <c r="Y6" s="21">
        <f>IF(Y7="",NA(),Y7)</f>
        <v>110.82</v>
      </c>
      <c r="Z6" s="21">
        <f t="shared" ref="Z6:AH6" si="4">IF(Z7="",NA(),Z7)</f>
        <v>110.86</v>
      </c>
      <c r="AA6" s="21">
        <f t="shared" si="4"/>
        <v>48.34</v>
      </c>
      <c r="AB6" s="21">
        <f t="shared" si="4"/>
        <v>102.85</v>
      </c>
      <c r="AC6" s="21">
        <f t="shared" si="4"/>
        <v>98.99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1001.3</v>
      </c>
      <c r="BN6" s="21">
        <f t="shared" si="7"/>
        <v>1245.0999999999999</v>
      </c>
      <c r="BO6" s="21">
        <f t="shared" si="7"/>
        <v>1108.8</v>
      </c>
      <c r="BP6" s="20" t="str">
        <f>IF(BP7="","",IF(BP7="-","【-】","【"&amp;SUBSTITUTE(TEXT(BP7,"#,##0.00"),"-","△")&amp;"】"))</f>
        <v>【669.11】</v>
      </c>
      <c r="BQ6" s="21">
        <f>IF(BQ7="",NA(),BQ7)</f>
        <v>103.53</v>
      </c>
      <c r="BR6" s="21">
        <f t="shared" ref="BR6:BZ6" si="8">IF(BR7="",NA(),BR7)</f>
        <v>100</v>
      </c>
      <c r="BS6" s="21">
        <f t="shared" si="8"/>
        <v>26.67</v>
      </c>
      <c r="BT6" s="21">
        <f t="shared" si="8"/>
        <v>83.3</v>
      </c>
      <c r="BU6" s="21">
        <f t="shared" si="8"/>
        <v>74.62</v>
      </c>
      <c r="BV6" s="21">
        <f t="shared" si="8"/>
        <v>75.7</v>
      </c>
      <c r="BW6" s="21">
        <f t="shared" si="8"/>
        <v>74.61</v>
      </c>
      <c r="BX6" s="21">
        <f t="shared" si="8"/>
        <v>81.88</v>
      </c>
      <c r="BY6" s="21">
        <f t="shared" si="8"/>
        <v>79.77</v>
      </c>
      <c r="BZ6" s="21">
        <f t="shared" si="8"/>
        <v>79.63</v>
      </c>
      <c r="CA6" s="20" t="str">
        <f>IF(CA7="","",IF(CA7="-","【-】","【"&amp;SUBSTITUTE(TEXT(CA7,"#,##0.00"),"-","△")&amp;"】"))</f>
        <v>【99.73】</v>
      </c>
      <c r="CB6" s="21">
        <f>IF(CB7="",NA(),CB7)</f>
        <v>150</v>
      </c>
      <c r="CC6" s="21">
        <f t="shared" ref="CC6:CK6" si="9">IF(CC7="",NA(),CC7)</f>
        <v>156.83000000000001</v>
      </c>
      <c r="CD6" s="21">
        <f t="shared" si="9"/>
        <v>591.49</v>
      </c>
      <c r="CE6" s="21">
        <f t="shared" si="9"/>
        <v>193.54</v>
      </c>
      <c r="CF6" s="21">
        <f t="shared" si="9"/>
        <v>217.47</v>
      </c>
      <c r="CG6" s="21">
        <f t="shared" si="9"/>
        <v>230.04</v>
      </c>
      <c r="CH6" s="21">
        <f t="shared" si="9"/>
        <v>233.5</v>
      </c>
      <c r="CI6" s="21">
        <f t="shared" si="9"/>
        <v>187.55</v>
      </c>
      <c r="CJ6" s="21">
        <f t="shared" si="9"/>
        <v>214.56</v>
      </c>
      <c r="CK6" s="21">
        <f t="shared" si="9"/>
        <v>213.66</v>
      </c>
      <c r="CL6" s="20" t="str">
        <f>IF(CL7="","",IF(CL7="-","【-】","【"&amp;SUBSTITUTE(TEXT(CL7,"#,##0.00"),"-","△")&amp;"】"))</f>
        <v>【134.98】</v>
      </c>
      <c r="CM6" s="21">
        <f>IF(CM7="",NA(),CM7)</f>
        <v>54.22</v>
      </c>
      <c r="CN6" s="21">
        <f t="shared" ref="CN6:CV6" si="10">IF(CN7="",NA(),CN7)</f>
        <v>52.59</v>
      </c>
      <c r="CO6" s="21">
        <f t="shared" si="10"/>
        <v>58.37</v>
      </c>
      <c r="CP6" s="21">
        <f t="shared" si="10"/>
        <v>56.44</v>
      </c>
      <c r="CQ6" s="21">
        <f t="shared" si="10"/>
        <v>57.33</v>
      </c>
      <c r="CR6" s="21">
        <f t="shared" si="10"/>
        <v>42.4</v>
      </c>
      <c r="CS6" s="21">
        <f t="shared" si="10"/>
        <v>45.44</v>
      </c>
      <c r="CT6" s="21">
        <f t="shared" si="10"/>
        <v>50.94</v>
      </c>
      <c r="CU6" s="21">
        <f t="shared" si="10"/>
        <v>49.47</v>
      </c>
      <c r="CV6" s="21">
        <f t="shared" si="10"/>
        <v>48.19</v>
      </c>
      <c r="CW6" s="20" t="str">
        <f>IF(CW7="","",IF(CW7="-","【-】","【"&amp;SUBSTITUTE(TEXT(CW7,"#,##0.00"),"-","△")&amp;"】"))</f>
        <v>【59.99】</v>
      </c>
      <c r="CX6" s="21">
        <f>IF(CX7="",NA(),CX7)</f>
        <v>76.02</v>
      </c>
      <c r="CY6" s="21">
        <f t="shared" ref="CY6:DG6" si="11">IF(CY7="",NA(),CY7)</f>
        <v>77.97</v>
      </c>
      <c r="CZ6" s="21">
        <f t="shared" si="11"/>
        <v>76.319999999999993</v>
      </c>
      <c r="DA6" s="21">
        <f t="shared" si="11"/>
        <v>76.06</v>
      </c>
      <c r="DB6" s="21">
        <f t="shared" si="11"/>
        <v>76.94</v>
      </c>
      <c r="DC6" s="21">
        <f t="shared" si="11"/>
        <v>65.77</v>
      </c>
      <c r="DD6" s="21">
        <f t="shared" si="11"/>
        <v>65.97</v>
      </c>
      <c r="DE6" s="21">
        <f t="shared" si="11"/>
        <v>82.55</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0.15</v>
      </c>
      <c r="EM6" s="21">
        <f t="shared" si="14"/>
        <v>0.32</v>
      </c>
      <c r="EN6" s="21">
        <f t="shared" si="14"/>
        <v>0.1</v>
      </c>
      <c r="EO6" s="20" t="str">
        <f>IF(EO7="","",IF(EO7="-","【-】","【"&amp;SUBSTITUTE(TEXT(EO7,"#,##0.00"),"-","△")&amp;"】"))</f>
        <v>【0.24】</v>
      </c>
    </row>
    <row r="7" spans="1:145" s="22" customFormat="1" x14ac:dyDescent="0.2">
      <c r="A7" s="14"/>
      <c r="B7" s="23">
        <v>2021</v>
      </c>
      <c r="C7" s="23">
        <v>93441</v>
      </c>
      <c r="D7" s="23">
        <v>47</v>
      </c>
      <c r="E7" s="23">
        <v>17</v>
      </c>
      <c r="F7" s="23">
        <v>1</v>
      </c>
      <c r="G7" s="23">
        <v>0</v>
      </c>
      <c r="H7" s="23" t="s">
        <v>98</v>
      </c>
      <c r="I7" s="23" t="s">
        <v>99</v>
      </c>
      <c r="J7" s="23" t="s">
        <v>100</v>
      </c>
      <c r="K7" s="23" t="s">
        <v>101</v>
      </c>
      <c r="L7" s="23" t="s">
        <v>102</v>
      </c>
      <c r="M7" s="23" t="s">
        <v>103</v>
      </c>
      <c r="N7" s="24" t="s">
        <v>104</v>
      </c>
      <c r="O7" s="24" t="s">
        <v>105</v>
      </c>
      <c r="P7" s="24">
        <v>21.51</v>
      </c>
      <c r="Q7" s="24">
        <v>69.14</v>
      </c>
      <c r="R7" s="24">
        <v>3080</v>
      </c>
      <c r="S7" s="24">
        <v>11498</v>
      </c>
      <c r="T7" s="24">
        <v>64.25</v>
      </c>
      <c r="U7" s="24">
        <v>178.96</v>
      </c>
      <c r="V7" s="24">
        <v>2467</v>
      </c>
      <c r="W7" s="24">
        <v>1.05</v>
      </c>
      <c r="X7" s="24">
        <v>2349.52</v>
      </c>
      <c r="Y7" s="24">
        <v>110.82</v>
      </c>
      <c r="Z7" s="24">
        <v>110.86</v>
      </c>
      <c r="AA7" s="24">
        <v>48.34</v>
      </c>
      <c r="AB7" s="24">
        <v>102.85</v>
      </c>
      <c r="AC7" s="24">
        <v>98.99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1001.3</v>
      </c>
      <c r="BN7" s="24">
        <v>1245.0999999999999</v>
      </c>
      <c r="BO7" s="24">
        <v>1108.8</v>
      </c>
      <c r="BP7" s="24">
        <v>669.11</v>
      </c>
      <c r="BQ7" s="24">
        <v>103.53</v>
      </c>
      <c r="BR7" s="24">
        <v>100</v>
      </c>
      <c r="BS7" s="24">
        <v>26.67</v>
      </c>
      <c r="BT7" s="24">
        <v>83.3</v>
      </c>
      <c r="BU7" s="24">
        <v>74.62</v>
      </c>
      <c r="BV7" s="24">
        <v>75.7</v>
      </c>
      <c r="BW7" s="24">
        <v>74.61</v>
      </c>
      <c r="BX7" s="24">
        <v>81.88</v>
      </c>
      <c r="BY7" s="24">
        <v>79.77</v>
      </c>
      <c r="BZ7" s="24">
        <v>79.63</v>
      </c>
      <c r="CA7" s="24">
        <v>99.73</v>
      </c>
      <c r="CB7" s="24">
        <v>150</v>
      </c>
      <c r="CC7" s="24">
        <v>156.83000000000001</v>
      </c>
      <c r="CD7" s="24">
        <v>591.49</v>
      </c>
      <c r="CE7" s="24">
        <v>193.54</v>
      </c>
      <c r="CF7" s="24">
        <v>217.47</v>
      </c>
      <c r="CG7" s="24">
        <v>230.04</v>
      </c>
      <c r="CH7" s="24">
        <v>233.5</v>
      </c>
      <c r="CI7" s="24">
        <v>187.55</v>
      </c>
      <c r="CJ7" s="24">
        <v>214.56</v>
      </c>
      <c r="CK7" s="24">
        <v>213.66</v>
      </c>
      <c r="CL7" s="24">
        <v>134.97999999999999</v>
      </c>
      <c r="CM7" s="24">
        <v>54.22</v>
      </c>
      <c r="CN7" s="24">
        <v>52.59</v>
      </c>
      <c r="CO7" s="24">
        <v>58.37</v>
      </c>
      <c r="CP7" s="24">
        <v>56.44</v>
      </c>
      <c r="CQ7" s="24">
        <v>57.33</v>
      </c>
      <c r="CR7" s="24">
        <v>42.4</v>
      </c>
      <c r="CS7" s="24">
        <v>45.44</v>
      </c>
      <c r="CT7" s="24">
        <v>50.94</v>
      </c>
      <c r="CU7" s="24">
        <v>49.47</v>
      </c>
      <c r="CV7" s="24">
        <v>48.19</v>
      </c>
      <c r="CW7" s="24">
        <v>59.99</v>
      </c>
      <c r="CX7" s="24">
        <v>76.02</v>
      </c>
      <c r="CY7" s="24">
        <v>77.97</v>
      </c>
      <c r="CZ7" s="24">
        <v>76.319999999999993</v>
      </c>
      <c r="DA7" s="24">
        <v>76.06</v>
      </c>
      <c r="DB7" s="24">
        <v>76.94</v>
      </c>
      <c r="DC7" s="24">
        <v>65.77</v>
      </c>
      <c r="DD7" s="24">
        <v>65.97</v>
      </c>
      <c r="DE7" s="24">
        <v>82.55</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0.15</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2023-01-27T06:15:38Z</cp:lastPrinted>
  <dcterms:created xsi:type="dcterms:W3CDTF">2023-01-12T23:52:43Z</dcterms:created>
  <dcterms:modified xsi:type="dcterms:W3CDTF">2023-01-31T04:32:49Z</dcterms:modified>
  <cp:category/>
</cp:coreProperties>
</file>