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09B8636C-74C7-4F8B-B093-23523E378D2C}" xr6:coauthVersionLast="47" xr6:coauthVersionMax="47" xr10:uidLastSave="{00000000-0000-0000-0000-000000000000}"/>
  <workbookProtection workbookAlgorithmName="SHA-512" workbookHashValue="//1YdTUEU1T5oZHiekPrY1H0d2ZG5I+/flyQQ7crrGWbcE35/Cmkr6nCqENlSCMkace/GqS7SVu9TV8AHhNMdQ==" workbookSaltValue="wNyRd0TAI2oL8uldwaAfNw=="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D10" i="4"/>
  <c r="W10" i="4"/>
  <c r="W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<sst xmlns="http://schemas.openxmlformats.org/spreadsheetml/2006/main" count="236" uniqueCount="117">
  <si>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</si>
  <si>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</si>
  <si>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</si>
  <si>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</si>
  <si>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</si>
  <si>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</si>
  <si>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</si>
  <si>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</si>
  <si>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</si>
  <si>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</si>
  <si>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</si>
  <si>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</si>
  <si>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</si>
  <si>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</si>
  <si>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</si>
  <si>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</si>
  <si>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</si>
  <si>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</si>
  <si>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</si>
  <si>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</si>
  <si>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</si>
  <si>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</si>
  <si>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</si>
  <si>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</si>
  <si>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</si>
  <si>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</si>
  <si>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</si>
  <si>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</si>
  <si>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</si>
  <si>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</si>
  <si>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</si>
  <si>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</si>
  <si>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</si>
  <si>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</si>
  <si>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</si>
  <si>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</si>
  <si>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</si>
  <si>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</si>
  <si>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</si>
  <si>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</si>
  <si>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</si>
  <si>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</si>
  <si>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</si>
  <si>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</si>
  <si>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</si>
  <si>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</si>
  <si>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</si>
  <si>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</si>
  <si>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</si>
  <si>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</si>
  <si>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</si>
  <si>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</si>
  <si>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</si>
  <si>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</si>
  <si>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</si>
  <si>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</si>
  <si>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</si>
  <si>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</si>
  <si>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</si>
  <si>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</si>
  <si>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</si>
  <si>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</si>
  <si>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</si>
  <si>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</si>
  <si>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</si>
  <si>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</si>
  <si>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</si>
  <si>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</si>
  <si>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</si>
  <si>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</si>
  <si>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</si>
  <si>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</si>
  <si>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</si>
  <si>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</si>
  <si>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</si>
  <si>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</si>
  <si>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</si>
  <si>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</si>
  <si>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</si>
  <si>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</si>
  <si>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</si>
  <si>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</si>
  <si>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</si>
  <si>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</si>
  <si>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</si>
  <si>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</si>
  <si>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</si>
  <si>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</si>
  <si>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</si>
  <si>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</si>
  <si>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</si>
  <si>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</si>
  <si>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</si>
  <si>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</si>
  <si>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</si>
  <si>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</si>
  <si>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</si>
  <si>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</si>
  <si>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</si>
  <si>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</si>
  <si>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</si>
  <si>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</si>
  <si>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</si>
  <si>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</si>
  <si>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</si>
  <si>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</si>
  <si>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</si>
  <si>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</si>
  <si>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</si>
  <si>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</si>
  <si>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</si>
  <si>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</si>
  <si>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</si>
  <si>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</si>
  <si>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市貝町の公共下水道事業は、平成16年度に供用開始して以来、現在も整備を進めている事業である。
　現在は全体計画整備面積を250haのうち105.3haを供用開始の告示をしており、処理人口は計画区域内人口4,894人に対して、2,370人となっている。
　毎年整備を進めており、人口減少の影響はあるものの、処理人口及び使用料収入ともに年度差はあるが増加傾向にある。
　年度間収益的比率を見てみると、同収支比率は例年100％前後の数値で推移しているが、突発的な修繕等での支出が多い年度に関しては、100％を下回る年度が出てしまうため、突発的な修繕が偏らないように計画的な修繕を進め、安定した支出に努めていく。
　また、下水道使用者の水洗化率については例年70％台で推移しているが、新規下水道使用者の増加に伴い、年度差はあるものの増加傾向にある。今後も使用料収入増加のため公共下水道の普及促進に努めていきたい。</t>
    <rPh sb="1" eb="4">
      <t>イチカイマチ</t>
    </rPh>
    <rPh sb="5" eb="10">
      <t>コウキョウゲスイドウ</t>
    </rPh>
    <rPh sb="10" eb="12">
      <t>ジギョウ</t>
    </rPh>
    <rPh sb="14" eb="16">
      <t>ヘイセイ</t>
    </rPh>
    <rPh sb="18" eb="19">
      <t>ネン</t>
    </rPh>
    <rPh sb="19" eb="20">
      <t>ド</t>
    </rPh>
    <rPh sb="21" eb="23">
      <t>キョウヨウ</t>
    </rPh>
    <rPh sb="23" eb="25">
      <t>カイシ</t>
    </rPh>
    <rPh sb="27" eb="29">
      <t>イライ</t>
    </rPh>
    <rPh sb="30" eb="32">
      <t>ゲンザイ</t>
    </rPh>
    <rPh sb="33" eb="35">
      <t>セイビ</t>
    </rPh>
    <rPh sb="36" eb="37">
      <t>スス</t>
    </rPh>
    <rPh sb="41" eb="43">
      <t>ジギョウ</t>
    </rPh>
    <rPh sb="49" eb="51">
      <t>ゲンザイ</t>
    </rPh>
    <rPh sb="184" eb="187">
      <t>ネンドカン</t>
    </rPh>
    <phoneticPr fontId="4"/>
  </si>
  <si>
    <t>　市貝町の公共下水道施設は、平成16年度に供用を開始した。施設や管渠については、まだ著しい老朽化は見えていないが、施設内に設置されている電気設備関係の老朽化は見られ始めている。今後の修繕等を考慮してストックマネジメント計画を策定し、定期的な施設機器や管渠等の更新が必要である。</t>
    <rPh sb="1" eb="3">
      <t>イチカイ</t>
    </rPh>
    <rPh sb="3" eb="4">
      <t>マチ</t>
    </rPh>
    <rPh sb="5" eb="10">
      <t>コウキョウゲスイドウ</t>
    </rPh>
    <rPh sb="10" eb="12">
      <t>シセツ</t>
    </rPh>
    <rPh sb="14" eb="16">
      <t>ヘイセイ</t>
    </rPh>
    <rPh sb="18" eb="20">
      <t>ネンド</t>
    </rPh>
    <phoneticPr fontId="4"/>
  </si>
  <si>
    <t>　市貝町の公共下水道については、整備を進めている事業である。供用開始が先のため、処理区域面積は前年度と同値であるが、供用開始に伴い処理区域面積及び処理人口、使用料収入の増加が見込まれる。
　しかしながら、今後の施設機器、管渠の老朽化による修繕や更新等も控えていることから、計画的な支出に努め、安定的な経営を継続していく必要がある。</t>
    <rPh sb="1" eb="4">
      <t>イチカイマチ</t>
    </rPh>
    <rPh sb="5" eb="10">
      <t>コウキョウゲスイドウ</t>
    </rPh>
    <rPh sb="16" eb="18">
      <t>セイビ</t>
    </rPh>
    <rPh sb="19" eb="20">
      <t>スス</t>
    </rPh>
    <rPh sb="24" eb="26">
      <t>ジギョウ</t>
    </rPh>
    <rPh sb="30" eb="32">
      <t>キョウヨウ</t>
    </rPh>
    <rPh sb="32" eb="34">
      <t>カイシ</t>
    </rPh>
    <rPh sb="35" eb="36">
      <t>サキ</t>
    </rPh>
    <rPh sb="40" eb="43">
      <t>ショリク</t>
    </rPh>
    <rPh sb="43" eb="44">
      <t>イキ</t>
    </rPh>
    <rPh sb="44" eb="46">
      <t>メンセキ</t>
    </rPh>
    <rPh sb="47" eb="50">
      <t>ゼンネンド</t>
    </rPh>
    <rPh sb="51" eb="53">
      <t>ドウチ</t>
    </rPh>
    <rPh sb="58" eb="62">
      <t>キョウヨウカイシ</t>
    </rPh>
    <rPh sb="63" eb="64">
      <t>トモナ</t>
    </rPh>
    <rPh sb="65" eb="71">
      <t>ショリクイキメンセキ</t>
    </rPh>
    <rPh sb="71" eb="72">
      <t>オヨ</t>
    </rPh>
    <rPh sb="73" eb="77">
      <t>ショリジンコウ</t>
    </rPh>
    <rPh sb="78" eb="81">
      <t>シヨウリョウ</t>
    </rPh>
    <rPh sb="81" eb="83">
      <t>シュウニュウ</t>
    </rPh>
    <rPh sb="84" eb="86">
      <t>ゾウカ</t>
    </rPh>
    <rPh sb="87" eb="89">
      <t>ミコ</t>
    </rPh>
    <rPh sb="102" eb="104">
      <t>コンゴ</t>
    </rPh>
    <rPh sb="105" eb="107">
      <t>シセツ</t>
    </rPh>
    <rPh sb="107" eb="109">
      <t>キキ</t>
    </rPh>
    <rPh sb="110" eb="112">
      <t>カンキョ</t>
    </rPh>
    <rPh sb="113" eb="116">
      <t>ロウキュウカ</t>
    </rPh>
    <rPh sb="119" eb="121">
      <t>シュウゼン</t>
    </rPh>
    <rPh sb="122" eb="125">
      <t>コウシントウ</t>
    </rPh>
    <rPh sb="126" eb="127">
      <t>ヒカ</t>
    </rPh>
    <rPh sb="136" eb="139">
      <t>ケイカクテキ</t>
    </rPh>
    <rPh sb="140" eb="142">
      <t>シシュツ</t>
    </rPh>
    <rPh sb="143" eb="144">
      <t>ツト</t>
    </rPh>
    <rPh sb="146" eb="149">
      <t>アンテイテキ</t>
    </rPh>
    <rPh sb="150" eb="152">
      <t>ケイエイ</t>
    </rPh>
    <rPh sb="153" eb="155">
      <t>ケイゾク</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</si>
</sst>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80-46FD-8787-B51DE9836C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0.32</c:v>
                </c:pt>
                <c:pt idx="2">
                  <c:v>0.1</c:v>
                </c:pt>
                <c:pt idx="3">
                  <c:v>0.09</c:v>
                </c:pt>
                <c:pt idx="4">
                  <c:v>0.1</c:v>
                </c:pt>
              </c:numCache>
            </c:numRef>
          </c:val>
          <c:smooth val="0"/>
          <c:extLst>
            <c:ext xmlns:c16="http://schemas.microsoft.com/office/drawing/2014/chart" uri="{C3380CC4-5D6E-409C-BE32-E72D297353CC}">
              <c16:uniqueId val="{00000001-8280-46FD-8787-B51DE9836C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58.37</c:v>
                </c:pt>
                <c:pt idx="1">
                  <c:v>56.44</c:v>
                </c:pt>
                <c:pt idx="2">
                  <c:v>57.33</c:v>
                </c:pt>
                <c:pt idx="3">
                  <c:v>57.04</c:v>
                </c:pt>
                <c:pt idx="4">
                  <c:v>51.87</c:v>
                </c:pt>
              </c:numCache>
            </c:numRef>
          </c:val>
          <c:extLst>
            <c:ext xmlns:c16="http://schemas.microsoft.com/office/drawing/2014/chart" uri="{C3380CC4-5D6E-409C-BE32-E72D297353CC}">
              <c16:uniqueId val="{00000000-5E7D-446E-950B-7E30C83FD3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49.47</c:v>
                </c:pt>
                <c:pt idx="2">
                  <c:v>48.19</c:v>
                </c:pt>
                <c:pt idx="3">
                  <c:v>47.32</c:v>
                </c:pt>
                <c:pt idx="4">
                  <c:v>48.03</c:v>
                </c:pt>
              </c:numCache>
            </c:numRef>
          </c:val>
          <c:smooth val="0"/>
          <c:extLst>
            <c:ext xmlns:c16="http://schemas.microsoft.com/office/drawing/2014/chart" uri="{C3380CC4-5D6E-409C-BE32-E72D297353CC}">
              <c16:uniqueId val="{00000001-5E7D-446E-950B-7E30C83FD3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76.319999999999993</c:v>
                </c:pt>
                <c:pt idx="1">
                  <c:v>76.06</c:v>
                </c:pt>
                <c:pt idx="2">
                  <c:v>76.94</c:v>
                </c:pt>
                <c:pt idx="3">
                  <c:v>78.27</c:v>
                </c:pt>
                <c:pt idx="4">
                  <c:v>79.319999999999993</c:v>
                </c:pt>
              </c:numCache>
            </c:numRef>
          </c:val>
          <c:extLst>
            <c:ext xmlns:c16="http://schemas.microsoft.com/office/drawing/2014/chart" uri="{C3380CC4-5D6E-409C-BE32-E72D297353CC}">
              <c16:uniqueId val="{00000000-142A-4D9F-9F64-B1673C2F75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82.06</c:v>
                </c:pt>
                <c:pt idx="2">
                  <c:v>82.26</c:v>
                </c:pt>
                <c:pt idx="3">
                  <c:v>81.33</c:v>
                </c:pt>
                <c:pt idx="4">
                  <c:v>80.95</c:v>
                </c:pt>
              </c:numCache>
            </c:numRef>
          </c:val>
          <c:smooth val="0"/>
          <c:extLst>
            <c:ext xmlns:c16="http://schemas.microsoft.com/office/drawing/2014/chart" uri="{C3380CC4-5D6E-409C-BE32-E72D297353CC}">
              <c16:uniqueId val="{00000001-142A-4D9F-9F64-B1673C2F75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48.34</c:v>
                </c:pt>
                <c:pt idx="1">
                  <c:v>102.85</c:v>
                </c:pt>
                <c:pt idx="2">
                  <c:v>98.99</c:v>
                </c:pt>
                <c:pt idx="3">
                  <c:v>92.06</c:v>
                </c:pt>
                <c:pt idx="4">
                  <c:v>117.2</c:v>
                </c:pt>
              </c:numCache>
            </c:numRef>
          </c:val>
          <c:extLst>
            <c:ext xmlns:c16="http://schemas.microsoft.com/office/drawing/2014/chart" uri="{C3380CC4-5D6E-409C-BE32-E72D297353CC}">
              <c16:uniqueId val="{00000000-05EA-41B7-BD37-7E7FB8D45C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A-41B7-BD37-7E7FB8D45C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8-4BC5-B757-24DCA391E6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8-4BC5-B757-24DCA391E6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5-49D8-9691-0F2835B7A7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5-49D8-9691-0F2835B7A7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6-4555-9E79-8448D2869B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6-4555-9E79-8448D2869B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9-4377-A254-870DCF339B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9-4377-A254-870DCF339B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9-4A0C-9219-CF5A20E125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01C9-4A0C-9219-CF5A20E125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26.67</c:v>
                </c:pt>
                <c:pt idx="1">
                  <c:v>83.3</c:v>
                </c:pt>
                <c:pt idx="2">
                  <c:v>74.62</c:v>
                </c:pt>
                <c:pt idx="3">
                  <c:v>63.72</c:v>
                </c:pt>
                <c:pt idx="4">
                  <c:v>97.64</c:v>
                </c:pt>
              </c:numCache>
            </c:numRef>
          </c:val>
          <c:extLst>
            <c:ext xmlns:c16="http://schemas.microsoft.com/office/drawing/2014/chart" uri="{C3380CC4-5D6E-409C-BE32-E72D297353CC}">
              <c16:uniqueId val="{00000000-4AD0-49A2-8656-D031A0F356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79.77</c:v>
                </c:pt>
                <c:pt idx="2">
                  <c:v>79.63</c:v>
                </c:pt>
                <c:pt idx="3">
                  <c:v>76.78</c:v>
                </c:pt>
                <c:pt idx="4">
                  <c:v>75.41</c:v>
                </c:pt>
              </c:numCache>
            </c:numRef>
          </c:val>
          <c:smooth val="0"/>
          <c:extLst>
            <c:ext xmlns:c16="http://schemas.microsoft.com/office/drawing/2014/chart" uri="{C3380CC4-5D6E-409C-BE32-E72D297353CC}">
              <c16:uniqueId val="{00000001-4AD0-49A2-8656-D031A0F356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591.49</c:v>
                </c:pt>
                <c:pt idx="1">
                  <c:v>193.54</c:v>
                </c:pt>
                <c:pt idx="2">
                  <c:v>217.47</c:v>
                </c:pt>
                <c:pt idx="3">
                  <c:v>253.53</c:v>
                </c:pt>
                <c:pt idx="4">
                  <c:v>150</c:v>
                </c:pt>
              </c:numCache>
            </c:numRef>
          </c:val>
          <c:extLst>
            <c:ext xmlns:c16="http://schemas.microsoft.com/office/drawing/2014/chart" uri="{C3380CC4-5D6E-409C-BE32-E72D297353CC}">
              <c16:uniqueId val="{00000000-2FB6-4AC3-B13A-2CFA6029B3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214.56</c:v>
                </c:pt>
                <c:pt idx="2">
                  <c:v>213.66</c:v>
                </c:pt>
                <c:pt idx="3">
                  <c:v>224.31</c:v>
                </c:pt>
                <c:pt idx="4">
                  <c:v>223.48</c:v>
                </c:pt>
              </c:numCache>
            </c:numRef>
          </c:val>
          <c:smooth val="0"/>
          <c:extLst>
            <c:ext xmlns:c16="http://schemas.microsoft.com/office/drawing/2014/chart" uri="{C3380CC4-5D6E-409C-BE32-E72D297353CC}">
              <c16:uniqueId val="{00000001-2FB6-4AC3-B13A-2CFA6029B3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市貝町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11277</v>
      </c>
      <c r="AM8" s="45"/>
      <c r="AN8" s="45"/>
      <c r="AO8" s="45"/>
      <c r="AP8" s="45"/>
      <c r="AQ8" s="45"/>
      <c r="AR8" s="45"/>
      <c r="AS8" s="45"/>
      <c r="AT8" s="44">
        <f>データ!T6</f>
        <v>64.25</v>
      </c>
      <c r="AU8" s="44"/>
      <c r="AV8" s="44"/>
      <c r="AW8" s="44"/>
      <c r="AX8" s="44"/>
      <c r="AY8" s="44"/>
      <c r="AZ8" s="44"/>
      <c r="BA8" s="44"/>
      <c r="BB8" s="44">
        <f>データ!U6</f>
        <v>175.52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21.12</v>
      </c>
      <c r="Q10" s="44"/>
      <c r="R10" s="44"/>
      <c r="S10" s="44"/>
      <c r="T10" s="44"/>
      <c r="U10" s="44"/>
      <c r="V10" s="44"/>
      <c r="W10" s="44">
        <f>データ!Q6</f>
        <v>69.099999999999994</v>
      </c>
      <c r="X10" s="44"/>
      <c r="Y10" s="44"/>
      <c r="Z10" s="44"/>
      <c r="AA10" s="44"/>
      <c r="AB10" s="44"/>
      <c r="AC10" s="44"/>
      <c r="AD10" s="45">
        <f>データ!R6</f>
        <v>3080</v>
      </c>
      <c r="AE10" s="45"/>
      <c r="AF10" s="45"/>
      <c r="AG10" s="45"/>
      <c r="AH10" s="45"/>
      <c r="AI10" s="45"/>
      <c r="AJ10" s="45"/>
      <c r="AK10" s="2"/>
      <c r="AL10" s="45">
        <f>データ!V6</f>
        <v>2370</v>
      </c>
      <c r="AM10" s="45"/>
      <c r="AN10" s="45"/>
      <c r="AO10" s="45"/>
      <c r="AP10" s="45"/>
      <c r="AQ10" s="45"/>
      <c r="AR10" s="45"/>
      <c r="AS10" s="45"/>
      <c r="AT10" s="44">
        <f>データ!W6</f>
        <v>1.05</v>
      </c>
      <c r="AU10" s="44"/>
      <c r="AV10" s="44"/>
      <c r="AW10" s="44"/>
      <c r="AX10" s="44"/>
      <c r="AY10" s="44"/>
      <c r="AZ10" s="44"/>
      <c r="BA10" s="44"/>
      <c r="BB10" s="44">
        <f>データ!X6</f>
        <v>2257.14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FgxWPFgGX9/c6Yc4nZS/dtqL1yZzkSBVYbDrzzxpwHTQeSC8Cl56/DZixLOAJ+xXG0c+gLsCz2C93tYaLhwB3A==" saltValue="bYbsuFKtGsomH/IZ/AoO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93441</v>
      </c>
      <c r="D6" s="19">
        <f t="shared" si="3"/>
        <v>47</v>
      </c>
      <c r="E6" s="19">
        <f t="shared" si="3"/>
        <v>17</v>
      </c>
      <c r="F6" s="19">
        <f t="shared" si="3"/>
        <v>1</v>
      </c>
      <c r="G6" s="19">
        <f t="shared" si="3"/>
        <v>0</v>
      </c>
      <c r="H6" s="19" t="str">
        <f t="shared" si="3"/>
        <v>栃木県　市貝町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21.12</v>
      </c>
      <c r="Q6" s="20">
        <f t="shared" si="3"/>
        <v>69.099999999999994</v>
      </c>
      <c r="R6" s="20">
        <f t="shared" si="3"/>
        <v>3080</v>
      </c>
      <c r="S6" s="20">
        <f t="shared" si="3"/>
        <v>11277</v>
      </c>
      <c r="T6" s="20">
        <f t="shared" si="3"/>
        <v>64.25</v>
      </c>
      <c r="U6" s="20">
        <f t="shared" si="3"/>
        <v>175.52</v>
      </c>
      <c r="V6" s="20">
        <f t="shared" si="3"/>
        <v>2370</v>
      </c>
      <c r="W6" s="20">
        <f t="shared" si="3"/>
        <v>1.05</v>
      </c>
      <c r="X6" s="20">
        <f t="shared" si="3"/>
        <v>2257.14</v>
      </c>
      <c r="Y6" s="21">
        <f>IF(Y7="",NA(),Y7)</f>
        <v>48.34</v>
      </c>
      <c r="Z6" s="21">
        <f t="shared" ref="Z6:AH6" si="4">IF(Z7="",NA(),Z7)</f>
        <v>102.85</v>
      </c>
      <c r="AA6" s="21">
        <f t="shared" si="4"/>
        <v>98.99</v>
      </c>
      <c r="AB6" s="21">
        <f t="shared" si="4"/>
        <v>92.06</v>
      </c>
      <c r="AC6" s="21">
        <f t="shared" si="4"/>
        <v>117.2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1001.3</v>
      </c>
      <c r="BL6" s="21">
        <f t="shared" si="7"/>
        <v>1245.0999999999999</v>
      </c>
      <c r="BM6" s="21">
        <f t="shared" si="7"/>
        <v>1108.8</v>
      </c>
      <c r="BN6" s="21">
        <f t="shared" si="7"/>
        <v>1194.56</v>
      </c>
      <c r="BO6" s="21">
        <f t="shared" si="7"/>
        <v>1174.6099999999999</v>
      </c>
      <c r="BP6" s="20" t="str">
        <f>IF(BP7="","",IF(BP7="-","【-】","【"&amp;SUBSTITUTE(TEXT(BP7,"#,##0.00"),"-","△")&amp;"】"))</f>
        <v>【630.82】</v>
      </c>
      <c r="BQ6" s="21">
        <f>IF(BQ7="",NA(),BQ7)</f>
        <v>26.67</v>
      </c>
      <c r="BR6" s="21">
        <f t="shared" ref="BR6:BZ6" si="8">IF(BR7="",NA(),BR7)</f>
        <v>83.3</v>
      </c>
      <c r="BS6" s="21">
        <f t="shared" si="8"/>
        <v>74.62</v>
      </c>
      <c r="BT6" s="21">
        <f t="shared" si="8"/>
        <v>63.72</v>
      </c>
      <c r="BU6" s="21">
        <f t="shared" si="8"/>
        <v>97.64</v>
      </c>
      <c r="BV6" s="21">
        <f t="shared" si="8"/>
        <v>81.88</v>
      </c>
      <c r="BW6" s="21">
        <f t="shared" si="8"/>
        <v>79.77</v>
      </c>
      <c r="BX6" s="21">
        <f t="shared" si="8"/>
        <v>79.63</v>
      </c>
      <c r="BY6" s="21">
        <f t="shared" si="8"/>
        <v>76.78</v>
      </c>
      <c r="BZ6" s="21">
        <f t="shared" si="8"/>
        <v>75.41</v>
      </c>
      <c r="CA6" s="20" t="str">
        <f>IF(CA7="","",IF(CA7="-","【-】","【"&amp;SUBSTITUTE(TEXT(CA7,"#,##0.00"),"-","△")&amp;"】"))</f>
        <v>【97.81】</v>
      </c>
      <c r="CB6" s="21">
        <f>IF(CB7="",NA(),CB7)</f>
        <v>591.49</v>
      </c>
      <c r="CC6" s="21">
        <f t="shared" ref="CC6:CK6" si="9">IF(CC7="",NA(),CC7)</f>
        <v>193.54</v>
      </c>
      <c r="CD6" s="21">
        <f t="shared" si="9"/>
        <v>217.47</v>
      </c>
      <c r="CE6" s="21">
        <f t="shared" si="9"/>
        <v>253.53</v>
      </c>
      <c r="CF6" s="21">
        <f t="shared" si="9"/>
        <v>150</v>
      </c>
      <c r="CG6" s="21">
        <f t="shared" si="9"/>
        <v>187.55</v>
      </c>
      <c r="CH6" s="21">
        <f t="shared" si="9"/>
        <v>214.56</v>
      </c>
      <c r="CI6" s="21">
        <f t="shared" si="9"/>
        <v>213.66</v>
      </c>
      <c r="CJ6" s="21">
        <f t="shared" si="9"/>
        <v>224.31</v>
      </c>
      <c r="CK6" s="21">
        <f t="shared" si="9"/>
        <v>223.48</v>
      </c>
      <c r="CL6" s="20" t="str">
        <f>IF(CL7="","",IF(CL7="-","【-】","【"&amp;SUBSTITUTE(TEXT(CL7,"#,##0.00"),"-","△")&amp;"】"))</f>
        <v>【138.75】</v>
      </c>
      <c r="CM6" s="21">
        <f>IF(CM7="",NA(),CM7)</f>
        <v>58.37</v>
      </c>
      <c r="CN6" s="21">
        <f t="shared" ref="CN6:CV6" si="10">IF(CN7="",NA(),CN7)</f>
        <v>56.44</v>
      </c>
      <c r="CO6" s="21">
        <f t="shared" si="10"/>
        <v>57.33</v>
      </c>
      <c r="CP6" s="21">
        <f t="shared" si="10"/>
        <v>57.04</v>
      </c>
      <c r="CQ6" s="21">
        <f t="shared" si="10"/>
        <v>51.87</v>
      </c>
      <c r="CR6" s="21">
        <f t="shared" si="10"/>
        <v>50.94</v>
      </c>
      <c r="CS6" s="21">
        <f t="shared" si="10"/>
        <v>49.47</v>
      </c>
      <c r="CT6" s="21">
        <f t="shared" si="10"/>
        <v>48.19</v>
      </c>
      <c r="CU6" s="21">
        <f t="shared" si="10"/>
        <v>47.32</v>
      </c>
      <c r="CV6" s="21">
        <f t="shared" si="10"/>
        <v>48.03</v>
      </c>
      <c r="CW6" s="20" t="str">
        <f>IF(CW7="","",IF(CW7="-","【-】","【"&amp;SUBSTITUTE(TEXT(CW7,"#,##0.00"),"-","△")&amp;"】"))</f>
        <v>【58.94】</v>
      </c>
      <c r="CX6" s="21">
        <f>IF(CX7="",NA(),CX7)</f>
        <v>76.319999999999993</v>
      </c>
      <c r="CY6" s="21">
        <f t="shared" ref="CY6:DG6" si="11">IF(CY7="",NA(),CY7)</f>
        <v>76.06</v>
      </c>
      <c r="CZ6" s="21">
        <f t="shared" si="11"/>
        <v>76.94</v>
      </c>
      <c r="DA6" s="21">
        <f t="shared" si="11"/>
        <v>78.27</v>
      </c>
      <c r="DB6" s="21">
        <f t="shared" si="11"/>
        <v>79.319999999999993</v>
      </c>
      <c r="DC6" s="21">
        <f t="shared" si="11"/>
        <v>82.55</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93441</v>
      </c>
      <c r="D7" s="23">
        <v>47</v>
      </c>
      <c r="E7" s="23">
        <v>17</v>
      </c>
      <c r="F7" s="23">
        <v>1</v>
      </c>
      <c r="G7" s="23">
        <v>0</v>
      </c>
      <c r="H7" s="23" t="s">
        <v>96</v>
      </c>
      <c r="I7" s="23" t="s">
        <v>97</v>
      </c>
      <c r="J7" s="23" t="s">
        <v>98</v>
      </c>
      <c r="K7" s="23" t="s">
        <v>99</v>
      </c>
      <c r="L7" s="23" t="s">
        <v>100</v>
      </c>
      <c r="M7" s="23" t="s">
        <v>101</v>
      </c>
      <c r="N7" s="24" t="s">
        <v>102</v>
      </c>
      <c r="O7" s="24" t="s">
        <v>103</v>
      </c>
      <c r="P7" s="24">
        <v>21.12</v>
      </c>
      <c r="Q7" s="24">
        <v>69.099999999999994</v>
      </c>
      <c r="R7" s="24">
        <v>3080</v>
      </c>
      <c r="S7" s="24">
        <v>11277</v>
      </c>
      <c r="T7" s="24">
        <v>64.25</v>
      </c>
      <c r="U7" s="24">
        <v>175.52</v>
      </c>
      <c r="V7" s="24">
        <v>2370</v>
      </c>
      <c r="W7" s="24">
        <v>1.05</v>
      </c>
      <c r="X7" s="24">
        <v>2257.14</v>
      </c>
      <c r="Y7" s="24">
        <v>48.34</v>
      </c>
      <c r="Z7" s="24">
        <v>102.85</v>
      </c>
      <c r="AA7" s="24">
        <v>98.99</v>
      </c>
      <c r="AB7" s="24">
        <v>92.06</v>
      </c>
      <c r="AC7" s="24">
        <v>117.2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1245.0999999999999</v>
      </c>
      <c r="BM7" s="24">
        <v>1108.8</v>
      </c>
      <c r="BN7" s="24">
        <v>1194.56</v>
      </c>
      <c r="BO7" s="24">
        <v>1174.6099999999999</v>
      </c>
      <c r="BP7" s="24">
        <v>630.82000000000005</v>
      </c>
      <c r="BQ7" s="24">
        <v>26.67</v>
      </c>
      <c r="BR7" s="24">
        <v>83.3</v>
      </c>
      <c r="BS7" s="24">
        <v>74.62</v>
      </c>
      <c r="BT7" s="24">
        <v>63.72</v>
      </c>
      <c r="BU7" s="24">
        <v>97.64</v>
      </c>
      <c r="BV7" s="24">
        <v>81.88</v>
      </c>
      <c r="BW7" s="24">
        <v>79.77</v>
      </c>
      <c r="BX7" s="24">
        <v>79.63</v>
      </c>
      <c r="BY7" s="24">
        <v>76.78</v>
      </c>
      <c r="BZ7" s="24">
        <v>75.41</v>
      </c>
      <c r="CA7" s="24">
        <v>97.81</v>
      </c>
      <c r="CB7" s="24">
        <v>591.49</v>
      </c>
      <c r="CC7" s="24">
        <v>193.54</v>
      </c>
      <c r="CD7" s="24">
        <v>217.47</v>
      </c>
      <c r="CE7" s="24">
        <v>253.53</v>
      </c>
      <c r="CF7" s="24">
        <v>150</v>
      </c>
      <c r="CG7" s="24">
        <v>187.55</v>
      </c>
      <c r="CH7" s="24">
        <v>214.56</v>
      </c>
      <c r="CI7" s="24">
        <v>213.66</v>
      </c>
      <c r="CJ7" s="24">
        <v>224.31</v>
      </c>
      <c r="CK7" s="24">
        <v>223.48</v>
      </c>
      <c r="CL7" s="24">
        <v>138.75</v>
      </c>
      <c r="CM7" s="24">
        <v>58.37</v>
      </c>
      <c r="CN7" s="24">
        <v>56.44</v>
      </c>
      <c r="CO7" s="24">
        <v>57.33</v>
      </c>
      <c r="CP7" s="24">
        <v>57.04</v>
      </c>
      <c r="CQ7" s="24">
        <v>51.87</v>
      </c>
      <c r="CR7" s="24">
        <v>50.94</v>
      </c>
      <c r="CS7" s="24">
        <v>49.47</v>
      </c>
      <c r="CT7" s="24">
        <v>48.19</v>
      </c>
      <c r="CU7" s="24">
        <v>47.32</v>
      </c>
      <c r="CV7" s="24">
        <v>48.03</v>
      </c>
      <c r="CW7" s="24">
        <v>58.94</v>
      </c>
      <c r="CX7" s="24">
        <v>76.319999999999993</v>
      </c>
      <c r="CY7" s="24">
        <v>76.06</v>
      </c>
      <c r="CZ7" s="24">
        <v>76.94</v>
      </c>
      <c r="DA7" s="24">
        <v>78.27</v>
      </c>
      <c r="DB7" s="24">
        <v>79.319999999999993</v>
      </c>
      <c r="DC7" s="24">
        <v>82.55</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2025-01-24T07:28:06Z</dcterms:created>
  <dcterms:modified xsi:type="dcterms:W3CDTF">2025-02-28T11:17:29Z</dcterms:modified>
  <cp:category/>
</cp:coreProperties>
</file>