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Wifs101\市町村課\05財政担当\R4（2022）\④公営企業\02 公営企業決算統計\16 公営企業に係る経営比較分析表（令和３年度決算）の分析等について\07 県HP公開\６下水（農集）\"/>
    </mc:Choice>
  </mc:AlternateContent>
  <xr:revisionPtr revIDLastSave="0" documentId="13_ncr:1_{93C81AF2-6303-4BFD-BE22-20416D509BBD}" xr6:coauthVersionLast="47" xr6:coauthVersionMax="47" xr10:uidLastSave="{00000000-0000-0000-0000-000000000000}"/>
  <workbookProtection workbookAlgorithmName="SHA-512" workbookHashValue="ulAa4DmefgMWR4W5l5uX8eqe1wpUHt+Y98usUj3CTxEcfkAE+aPgRVnILfrwLDxZetzma9BE8a4BdpObsbmXzg==" workbookSaltValue="qVFf8LeDwYUk77VRsLLY3A=="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P10" i="4"/>
  <c r="I10" i="4"/>
  <c r="B10" i="4"/>
  <c r="AT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<sst xmlns="http://schemas.openxmlformats.org/spreadsheetml/2006/main" count="236" uniqueCount="121">
  <si>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</si>
  <si>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</si>
  <si>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</si>
  <si>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</si>
  <si>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</si>
  <si>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</si>
  <si>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</si>
  <si>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</si>
  <si>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</si>
  <si>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</si>
  <si>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</si>
  <si>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</si>
  <si>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</si>
  <si>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</si>
  <si>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</si>
  <si>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</si>
  <si>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</si>
  <si>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</si>
  <si>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</si>
  <si>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</si>
  <si>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</si>
  <si>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</si>
  <si>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</si>
  <si>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</si>
  <si>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</si>
  <si>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</si>
  <si>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</si>
  <si>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</si>
  <si>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</si>
  <si>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</si>
  <si>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</si>
  <si>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</si>
  <si>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</si>
  <si>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</si>
  <si>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</si>
  <si>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</si>
  <si>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</si>
  <si>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</si>
  <si>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</si>
  <si>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</si>
  <si>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</si>
  <si>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</si>
  <si>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</si>
  <si>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</si>
  <si>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</si>
  <si>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</si>
  <si>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</si>
  <si>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</si>
  <si>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</si>
  <si>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</si>
  <si>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</si>
  <si>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</si>
  <si>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</si>
  <si>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</si>
  <si>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</si>
  <si>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</si>
  <si>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</si>
  <si>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</si>
  <si>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</si>
  <si>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</si>
  <si>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</si>
  <si>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</si>
  <si>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</si>
  <si>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</si>
  <si>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</si>
  <si>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</si>
  <si>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</si>
  <si>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</si>
  <si>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</si>
  <si>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</si>
  <si>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</si>
  <si>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</si>
  <si>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</si>
  <si>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</si>
  <si>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</si>
  <si>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</si>
  <si>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</si>
  <si>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</si>
  <si>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</si>
  <si>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</si>
  <si>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</si>
  <si>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</si>
  <si>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</si>
  <si>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</si>
  <si>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</si>
  <si>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</si>
  <si>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</si>
  <si>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</si>
  <si>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</si>
  <si>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</si>
  <si>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</si>
  <si>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</si>
  <si>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</si>
  <si>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</si>
  <si>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</si>
  <si>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</si>
  <si>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</si>
  <si>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</si>
  <si>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</si>
  <si>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</si>
  <si>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</si>
  <si>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</si>
  <si>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</si>
  <si>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</si>
  <si>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</si>
  <si>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</si>
  <si>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</si>
  <si>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</si>
  <si>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</si>
  <si>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</si>
  <si>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</si>
  <si>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</si>
  <si>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</si>
  <si>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</si>
  <si>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</si>
  <si>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</si>
  <si>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</si>
  <si>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</si>
  <si>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農業集落排水事業は、鴻之宿地区については平成2年度、赤羽西南地区については平成14年度に供用開始し、現在では整備が完了した事業で、令和3年度末での処理人口は、1,484人である。
　使用料の料金体系は世帯割と人数割から料金が決まっており、住民票を基準としていることから少子化等の社会的影響を受けやすく、処理人口が年々減少傾向にあり、それに比例し料金収入が減少している。
　収益的収支比率の数値で見てみると、同数値の比率は例年60％前後で推移している。これは、前述の料金収入の減少及び施設の老朽化等による修繕の支出が多いことを表している。
　経費回収率については、令和2年度の数値の落ち込みは施設機能診断等実施による委託費用増加によるものである。前年度よりは経費回収率は改善されているが、依然として人口減に伴い使用料収入も減少傾向であることから、経費回収率も減少傾向にある。
　水洗化率に関しては、整備が完了している事業であるため、90％越という数値で推移している。料金収入増の観点からも、未加入の方に対して継続的に加入への啓発を行っていきたい。</t>
    <rPh sb="192" eb="194">
      <t>ヒリツ</t>
    </rPh>
    <rPh sb="282" eb="284">
      <t>レイワ</t>
    </rPh>
    <rPh sb="285" eb="287">
      <t>ネンド</t>
    </rPh>
    <rPh sb="288" eb="290">
      <t>スウチ</t>
    </rPh>
    <rPh sb="291" eb="292">
      <t>オ</t>
    </rPh>
    <rPh sb="293" eb="294">
      <t>コ</t>
    </rPh>
    <rPh sb="296" eb="298">
      <t>シセツ</t>
    </rPh>
    <rPh sb="303" eb="305">
      <t>ジッシ</t>
    </rPh>
    <rPh sb="310" eb="312">
      <t>ヒヨウ</t>
    </rPh>
    <rPh sb="323" eb="326">
      <t>ゼンネンド</t>
    </rPh>
    <rPh sb="329" eb="331">
      <t>ケイヒ</t>
    </rPh>
    <rPh sb="331" eb="334">
      <t>カイシュウリツ</t>
    </rPh>
    <rPh sb="335" eb="337">
      <t>カイゼン</t>
    </rPh>
    <rPh sb="344" eb="346">
      <t>イゼン</t>
    </rPh>
    <rPh sb="349" eb="352">
      <t>ジンコウゲン</t>
    </rPh>
    <rPh sb="353" eb="354">
      <t>トモナ</t>
    </rPh>
    <rPh sb="355" eb="358">
      <t>シヨウリョウ</t>
    </rPh>
    <rPh sb="358" eb="360">
      <t>シュウニュウ</t>
    </rPh>
    <rPh sb="361" eb="363">
      <t>ゲンショウ</t>
    </rPh>
    <rPh sb="363" eb="365">
      <t>ケイコウ</t>
    </rPh>
    <rPh sb="373" eb="375">
      <t>ケイヒ</t>
    </rPh>
    <rPh sb="375" eb="378">
      <t>カイシュウリツ</t>
    </rPh>
    <rPh sb="379" eb="381">
      <t>ゲンショウ</t>
    </rPh>
    <rPh sb="381" eb="383">
      <t>ケイコウ</t>
    </rPh>
    <phoneticPr fontId="4"/>
  </si>
  <si>
    <t>市貝町農業集落排水事業は2地区で事業を展開し整備を完了しており、いずれも供用開始から年数の経過したものとなっている。
　特に、平成2年度に供用開始した鴻之宿地区では、処理場のほか管渠やマンホールポンプ場でも多数の修繕箇所が見受けられる状況にある。
　平成14年度に供用開始をした赤羽西南地区では、比較的施設も新しいので緊急修繕箇所は多くはないが、細かい機器等での修繕は頻出する現状である。</t>
    <phoneticPr fontId="4"/>
  </si>
  <si>
    <t xml:space="preserve">市貝町農業集落排水事業は、既に整備が完了した事業で有り、水洗化率は90％越えの高い数値で推移している。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施設及び機器、管渠の老朽化についても、供用開始から20年以上経過しているものもあるので計画的に更新していく必要がある。
　料金収入の減少に加え、施設の更新が増加していく現状について、非常に厳しい状況にある。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</si>
</sst>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2F-4592-BF59-F20EA7CC2BC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0.02</c:v>
                </c:pt>
                <c:pt idx="4">
                  <c:v>0.01</c:v>
                </c:pt>
              </c:numCache>
            </c:numRef>
          </c:val>
          <c:smooth val="0"/>
          <c:extLst>
            <c:ext xmlns:c16="http://schemas.microsoft.com/office/drawing/2014/chart" uri="{C3380CC4-5D6E-409C-BE32-E72D297353CC}">
              <c16:uniqueId val="{00000001-A32F-4592-BF59-F20EA7CC2BC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DA87-4FC6-A577-01F2ED21B45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55.26</c:v>
                </c:pt>
                <c:pt idx="4">
                  <c:v>54.54</c:v>
                </c:pt>
              </c:numCache>
            </c:numRef>
          </c:val>
          <c:smooth val="0"/>
          <c:extLst>
            <c:ext xmlns:c16="http://schemas.microsoft.com/office/drawing/2014/chart" uri="{C3380CC4-5D6E-409C-BE32-E72D297353CC}">
              <c16:uniqueId val="{00000001-DA87-4FC6-A577-01F2ED21B45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92.55</c:v>
                </c:pt>
                <c:pt idx="1">
                  <c:v>94.16</c:v>
                </c:pt>
                <c:pt idx="2">
                  <c:v>94.4</c:v>
                </c:pt>
                <c:pt idx="3">
                  <c:v>92.03</c:v>
                </c:pt>
                <c:pt idx="4">
                  <c:v>93.26</c:v>
                </c:pt>
              </c:numCache>
            </c:numRef>
          </c:val>
          <c:extLst>
            <c:ext xmlns:c16="http://schemas.microsoft.com/office/drawing/2014/chart" uri="{C3380CC4-5D6E-409C-BE32-E72D297353CC}">
              <c16:uniqueId val="{00000000-DEBC-4C34-A61B-CB709D9E3A2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90.52</c:v>
                </c:pt>
                <c:pt idx="4">
                  <c:v>90.3</c:v>
                </c:pt>
              </c:numCache>
            </c:numRef>
          </c:val>
          <c:smooth val="0"/>
          <c:extLst>
            <c:ext xmlns:c16="http://schemas.microsoft.com/office/drawing/2014/chart" uri="{C3380CC4-5D6E-409C-BE32-E72D297353CC}">
              <c16:uniqueId val="{00000001-DEBC-4C34-A61B-CB709D9E3A2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61.95</c:v>
                </c:pt>
                <c:pt idx="1">
                  <c:v>62.7</c:v>
                </c:pt>
                <c:pt idx="2">
                  <c:v>60.06</c:v>
                </c:pt>
                <c:pt idx="3">
                  <c:v>65.3</c:v>
                </c:pt>
                <c:pt idx="4">
                  <c:v>56.59</c:v>
                </c:pt>
              </c:numCache>
            </c:numRef>
          </c:val>
          <c:extLst>
            <c:ext xmlns:c16="http://schemas.microsoft.com/office/drawing/2014/chart" uri="{C3380CC4-5D6E-409C-BE32-E72D297353CC}">
              <c16:uniqueId val="{00000000-3428-4D42-8237-7625DDA5A65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8-4D42-8237-7625DDA5A65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BC-4A60-81FD-47F7C72709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C-4A60-81FD-47F7C72709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DD-4C8A-9765-15D00BEB75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DD-4C8A-9765-15D00BEB75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6-4CE8-95EB-A28CD0C6BF4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6-4CE8-95EB-A28CD0C6BF4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24-4638-A0AB-C6237910A67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24-4638-A0AB-C6237910A67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B0-46CE-B626-17A581F6AAA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783.8</c:v>
                </c:pt>
                <c:pt idx="4">
                  <c:v>778.81</c:v>
                </c:pt>
              </c:numCache>
            </c:numRef>
          </c:val>
          <c:smooth val="0"/>
          <c:extLst>
            <c:ext xmlns:c16="http://schemas.microsoft.com/office/drawing/2014/chart" uri="{C3380CC4-5D6E-409C-BE32-E72D297353CC}">
              <c16:uniqueId val="{00000001-D9B0-46CE-B626-17A581F6AAA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75.33</c:v>
                </c:pt>
                <c:pt idx="1">
                  <c:v>79.040000000000006</c:v>
                </c:pt>
                <c:pt idx="2">
                  <c:v>73.5</c:v>
                </c:pt>
                <c:pt idx="3">
                  <c:v>56.51</c:v>
                </c:pt>
                <c:pt idx="4">
                  <c:v>65.87</c:v>
                </c:pt>
              </c:numCache>
            </c:numRef>
          </c:val>
          <c:extLst>
            <c:ext xmlns:c16="http://schemas.microsoft.com/office/drawing/2014/chart" uri="{C3380CC4-5D6E-409C-BE32-E72D297353CC}">
              <c16:uniqueId val="{00000000-E4E3-4151-8442-434F08768AC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68.11</c:v>
                </c:pt>
                <c:pt idx="4">
                  <c:v>67.23</c:v>
                </c:pt>
              </c:numCache>
            </c:numRef>
          </c:val>
          <c:smooth val="0"/>
          <c:extLst>
            <c:ext xmlns:c16="http://schemas.microsoft.com/office/drawing/2014/chart" uri="{C3380CC4-5D6E-409C-BE32-E72D297353CC}">
              <c16:uniqueId val="{00000001-E4E3-4151-8442-434F08768AC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210.31</c:v>
                </c:pt>
                <c:pt idx="4">
                  <c:v>165.64</c:v>
                </c:pt>
              </c:numCache>
            </c:numRef>
          </c:val>
          <c:extLst>
            <c:ext xmlns:c16="http://schemas.microsoft.com/office/drawing/2014/chart" uri="{C3380CC4-5D6E-409C-BE32-E72D297353CC}">
              <c16:uniqueId val="{00000000-316C-4CAC-96DB-6325CA0C0C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222.41</c:v>
                </c:pt>
                <c:pt idx="4">
                  <c:v>228.21</c:v>
                </c:pt>
              </c:numCache>
            </c:numRef>
          </c:val>
          <c:smooth val="0"/>
          <c:extLst>
            <c:ext xmlns:c16="http://schemas.microsoft.com/office/drawing/2014/chart" uri="{C3380CC4-5D6E-409C-BE32-E72D297353CC}">
              <c16:uniqueId val="{00000001-316C-4CAC-96DB-6325CA0C0C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O11" sqref="O1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市貝町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11498</v>
      </c>
      <c r="AM8" s="42"/>
      <c r="AN8" s="42"/>
      <c r="AO8" s="42"/>
      <c r="AP8" s="42"/>
      <c r="AQ8" s="42"/>
      <c r="AR8" s="42"/>
      <c r="AS8" s="42"/>
      <c r="AT8" s="35">
        <f>データ!T6</f>
        <v>64.25</v>
      </c>
      <c r="AU8" s="35"/>
      <c r="AV8" s="35"/>
      <c r="AW8" s="35"/>
      <c r="AX8" s="35"/>
      <c r="AY8" s="35"/>
      <c r="AZ8" s="35"/>
      <c r="BA8" s="35"/>
      <c r="BB8" s="35">
        <f>データ!U6</f>
        <v>178.96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12.94</v>
      </c>
      <c r="Q10" s="35"/>
      <c r="R10" s="35"/>
      <c r="S10" s="35"/>
      <c r="T10" s="35"/>
      <c r="U10" s="35"/>
      <c r="V10" s="35"/>
      <c r="W10" s="35">
        <f>データ!Q6</f>
        <v>100</v>
      </c>
      <c r="X10" s="35"/>
      <c r="Y10" s="35"/>
      <c r="Z10" s="35"/>
      <c r="AA10" s="35"/>
      <c r="AB10" s="35"/>
      <c r="AC10" s="35"/>
      <c r="AD10" s="42">
        <f>データ!R6</f>
        <v>3667</v>
      </c>
      <c r="AE10" s="42"/>
      <c r="AF10" s="42"/>
      <c r="AG10" s="42"/>
      <c r="AH10" s="42"/>
      <c r="AI10" s="42"/>
      <c r="AJ10" s="42"/>
      <c r="AK10" s="2"/>
      <c r="AL10" s="42">
        <f>データ!V6</f>
        <v>1484</v>
      </c>
      <c r="AM10" s="42"/>
      <c r="AN10" s="42"/>
      <c r="AO10" s="42"/>
      <c r="AP10" s="42"/>
      <c r="AQ10" s="42"/>
      <c r="AR10" s="42"/>
      <c r="AS10" s="42"/>
      <c r="AT10" s="35">
        <f>データ!W6</f>
        <v>0.59</v>
      </c>
      <c r="AU10" s="35"/>
      <c r="AV10" s="35"/>
      <c r="AW10" s="35"/>
      <c r="AX10" s="35"/>
      <c r="AY10" s="35"/>
      <c r="AZ10" s="35"/>
      <c r="BA10" s="35"/>
      <c r="BB10" s="35">
        <f>データ!X6</f>
        <v>2515.25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120</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m6wA/Quageizs+d5T1oqwKri2kyMvoWf6s+bVLQuuqq2E9wYsUEoMFDyrv18+w9krQ09eYPPENmSk4fpBSOFfQ==" saltValue="ofQAGbAbiGqXdcUDjsduw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2021</v>
      </c>
      <c r="C6" s="19">
        <f t="shared" ref="C6:X6" si="3">C7</f>
        <v>93441</v>
      </c>
      <c r="D6" s="19">
        <f t="shared" si="3"/>
        <v>47</v>
      </c>
      <c r="E6" s="19">
        <f t="shared" si="3"/>
        <v>17</v>
      </c>
      <c r="F6" s="19">
        <f t="shared" si="3"/>
        <v>5</v>
      </c>
      <c r="G6" s="19">
        <f t="shared" si="3"/>
        <v>0</v>
      </c>
      <c r="H6" s="19" t="str">
        <f t="shared" si="3"/>
        <v>栃木県　市貝町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12.94</v>
      </c>
      <c r="Q6" s="20">
        <f t="shared" si="3"/>
        <v>100</v>
      </c>
      <c r="R6" s="20">
        <f t="shared" si="3"/>
        <v>3667</v>
      </c>
      <c r="S6" s="20">
        <f t="shared" si="3"/>
        <v>11498</v>
      </c>
      <c r="T6" s="20">
        <f t="shared" si="3"/>
        <v>64.25</v>
      </c>
      <c r="U6" s="20">
        <f t="shared" si="3"/>
        <v>178.96</v>
      </c>
      <c r="V6" s="20">
        <f t="shared" si="3"/>
        <v>1484</v>
      </c>
      <c r="W6" s="20">
        <f t="shared" si="3"/>
        <v>0.59</v>
      </c>
      <c r="X6" s="20">
        <f t="shared" si="3"/>
        <v>2515.25</v>
      </c>
      <c r="Y6" s="21">
        <f>IF(Y7="",NA(),Y7)</f>
        <v>61.95</v>
      </c>
      <c r="Z6" s="21">
        <f t="shared" ref="Z6:AH6" si="4">IF(Z7="",NA(),Z7)</f>
        <v>62.7</v>
      </c>
      <c r="AA6" s="21">
        <f t="shared" si="4"/>
        <v>60.06</v>
      </c>
      <c r="AB6" s="21">
        <f t="shared" si="4"/>
        <v>65.3</v>
      </c>
      <c r="AC6" s="21">
        <f t="shared" si="4"/>
        <v>56.59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855.8</v>
      </c>
      <c r="BL6" s="21">
        <f t="shared" si="7"/>
        <v>789.46</v>
      </c>
      <c r="BM6" s="21">
        <f t="shared" si="7"/>
        <v>826.83</v>
      </c>
      <c r="BN6" s="21">
        <f t="shared" si="7"/>
        <v>783.8</v>
      </c>
      <c r="BO6" s="21">
        <f t="shared" si="7"/>
        <v>778.81</v>
      </c>
      <c r="BP6" s="20" t="str">
        <f>IF(BP7="","",IF(BP7="-","【-】","【"&amp;SUBSTITUTE(TEXT(BP7,"#,##0.00"),"-","△")&amp;"】"))</f>
        <v>【786.37】</v>
      </c>
      <c r="BQ6" s="21">
        <f>IF(BQ7="",NA(),BQ7)</f>
        <v>75.33</v>
      </c>
      <c r="BR6" s="21">
        <f t="shared" ref="BR6:BZ6" si="8">IF(BR7="",NA(),BR7)</f>
        <v>79.040000000000006</v>
      </c>
      <c r="BS6" s="21">
        <f t="shared" si="8"/>
        <v>73.5</v>
      </c>
      <c r="BT6" s="21">
        <f t="shared" si="8"/>
        <v>56.51</v>
      </c>
      <c r="BU6" s="21">
        <f t="shared" si="8"/>
        <v>65.87</v>
      </c>
      <c r="BV6" s="21">
        <f t="shared" si="8"/>
        <v>59.8</v>
      </c>
      <c r="BW6" s="21">
        <f t="shared" si="8"/>
        <v>57.77</v>
      </c>
      <c r="BX6" s="21">
        <f t="shared" si="8"/>
        <v>57.31</v>
      </c>
      <c r="BY6" s="21">
        <f t="shared" si="8"/>
        <v>68.11</v>
      </c>
      <c r="BZ6" s="21">
        <f t="shared" si="8"/>
        <v>67.23</v>
      </c>
      <c r="CA6" s="20" t="str">
        <f>IF(CA7="","",IF(CA7="-","【-】","【"&amp;SUBSTITUTE(TEXT(CA7,"#,##0.00"),"-","△")&amp;"】"))</f>
        <v>【60.65】</v>
      </c>
      <c r="CB6" s="21">
        <f>IF(CB7="",NA(),CB7)</f>
        <v>150</v>
      </c>
      <c r="CC6" s="21">
        <f t="shared" ref="CC6:CK6" si="9">IF(CC7="",NA(),CC7)</f>
        <v>150</v>
      </c>
      <c r="CD6" s="21">
        <f t="shared" si="9"/>
        <v>150</v>
      </c>
      <c r="CE6" s="21">
        <f t="shared" si="9"/>
        <v>210.31</v>
      </c>
      <c r="CF6" s="21">
        <f t="shared" si="9"/>
        <v>165.64</v>
      </c>
      <c r="CG6" s="21">
        <f t="shared" si="9"/>
        <v>263.76</v>
      </c>
      <c r="CH6" s="21">
        <f t="shared" si="9"/>
        <v>274.35000000000002</v>
      </c>
      <c r="CI6" s="21">
        <f t="shared" si="9"/>
        <v>273.52</v>
      </c>
      <c r="CJ6" s="21">
        <f t="shared" si="9"/>
        <v>222.41</v>
      </c>
      <c r="CK6" s="21">
        <f t="shared" si="9"/>
        <v>228.21</v>
      </c>
      <c r="CL6" s="20" t="str">
        <f>IF(CL7="","",IF(CL7="-","【-】","【"&amp;SUBSTITUTE(TEXT(CL7,"#,##0.00"),"-","△")&amp;"】"))</f>
        <v>【256.97】</v>
      </c>
      <c r="CM6" s="21">
        <f>IF(CM7="",NA(),CM7)</f>
        <v>74.23</v>
      </c>
      <c r="CN6" s="21">
        <f t="shared" ref="CN6:CV6" si="10">IF(CN7="",NA(),CN7)</f>
        <v>74.23</v>
      </c>
      <c r="CO6" s="21">
        <f t="shared" si="10"/>
        <v>74.23</v>
      </c>
      <c r="CP6" s="21">
        <f t="shared" si="10"/>
        <v>74.23</v>
      </c>
      <c r="CQ6" s="21">
        <f t="shared" si="10"/>
        <v>74.23</v>
      </c>
      <c r="CR6" s="21">
        <f t="shared" si="10"/>
        <v>51.75</v>
      </c>
      <c r="CS6" s="21">
        <f t="shared" si="10"/>
        <v>50.68</v>
      </c>
      <c r="CT6" s="21">
        <f t="shared" si="10"/>
        <v>50.14</v>
      </c>
      <c r="CU6" s="21">
        <f t="shared" si="10"/>
        <v>55.26</v>
      </c>
      <c r="CV6" s="21">
        <f t="shared" si="10"/>
        <v>54.54</v>
      </c>
      <c r="CW6" s="20" t="str">
        <f>IF(CW7="","",IF(CW7="-","【-】","【"&amp;SUBSTITUTE(TEXT(CW7,"#,##0.00"),"-","△")&amp;"】"))</f>
        <v>【61.14】</v>
      </c>
      <c r="CX6" s="21">
        <f>IF(CX7="",NA(),CX7)</f>
        <v>92.55</v>
      </c>
      <c r="CY6" s="21">
        <f t="shared" ref="CY6:DG6" si="11">IF(CY7="",NA(),CY7)</f>
        <v>94.16</v>
      </c>
      <c r="CZ6" s="21">
        <f t="shared" si="11"/>
        <v>94.4</v>
      </c>
      <c r="DA6" s="21">
        <f t="shared" si="11"/>
        <v>92.03</v>
      </c>
      <c r="DB6" s="21">
        <f t="shared" si="11"/>
        <v>93.26</v>
      </c>
      <c r="DC6" s="21">
        <f t="shared" si="11"/>
        <v>84.84</v>
      </c>
      <c r="DD6" s="21">
        <f t="shared" si="11"/>
        <v>84.86</v>
      </c>
      <c r="DE6" s="21">
        <f t="shared" si="11"/>
        <v>84.98</v>
      </c>
      <c r="DF6" s="21">
        <f t="shared" si="11"/>
        <v>90.52</v>
      </c>
      <c r="DG6" s="21">
        <f t="shared" si="11"/>
        <v>90.3</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0.02</v>
      </c>
      <c r="EN6" s="21">
        <f t="shared" si="14"/>
        <v>0.01</v>
      </c>
      <c r="EO6" s="20" t="str">
        <f>IF(EO7="","",IF(EO7="-","【-】","【"&amp;SUBSTITUTE(TEXT(EO7,"#,##0.00"),"-","△")&amp;"】"))</f>
        <v>【0.03】</v>
      </c>
    </row>
    <row r="7" spans="1:145" s="22" customFormat="1" x14ac:dyDescent="0.2">
      <c r="A7" s="14"/>
      <c r="B7" s="23">
        <v>2021</v>
      </c>
      <c r="C7" s="23">
        <v>93441</v>
      </c>
      <c r="D7" s="23">
        <v>47</v>
      </c>
      <c r="E7" s="23">
        <v>17</v>
      </c>
      <c r="F7" s="23">
        <v>5</v>
      </c>
      <c r="G7" s="23">
        <v>0</v>
      </c>
      <c r="H7" s="23" t="s">
        <v>98</v>
      </c>
      <c r="I7" s="23" t="s">
        <v>99</v>
      </c>
      <c r="J7" s="23" t="s">
        <v>100</v>
      </c>
      <c r="K7" s="23" t="s">
        <v>101</v>
      </c>
      <c r="L7" s="23" t="s">
        <v>102</v>
      </c>
      <c r="M7" s="23" t="s">
        <v>103</v>
      </c>
      <c r="N7" s="24" t="s">
        <v>104</v>
      </c>
      <c r="O7" s="24" t="s">
        <v>105</v>
      </c>
      <c r="P7" s="24">
        <v>12.94</v>
      </c>
      <c r="Q7" s="24">
        <v>100</v>
      </c>
      <c r="R7" s="24">
        <v>3667</v>
      </c>
      <c r="S7" s="24">
        <v>11498</v>
      </c>
      <c r="T7" s="24">
        <v>64.25</v>
      </c>
      <c r="U7" s="24">
        <v>178.96</v>
      </c>
      <c r="V7" s="24">
        <v>1484</v>
      </c>
      <c r="W7" s="24">
        <v>0.59</v>
      </c>
      <c r="X7" s="24">
        <v>2515.25</v>
      </c>
      <c r="Y7" s="24">
        <v>61.95</v>
      </c>
      <c r="Z7" s="24">
        <v>62.7</v>
      </c>
      <c r="AA7" s="24">
        <v>60.06</v>
      </c>
      <c r="AB7" s="24">
        <v>65.3</v>
      </c>
      <c r="AC7" s="24">
        <v>56.59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855.8</v>
      </c>
      <c r="BL7" s="24">
        <v>789.46</v>
      </c>
      <c r="BM7" s="24">
        <v>826.83</v>
      </c>
      <c r="BN7" s="24">
        <v>783.8</v>
      </c>
      <c r="BO7" s="24">
        <v>778.81</v>
      </c>
      <c r="BP7" s="24">
        <v>786.37</v>
      </c>
      <c r="BQ7" s="24">
        <v>75.33</v>
      </c>
      <c r="BR7" s="24">
        <v>79.040000000000006</v>
      </c>
      <c r="BS7" s="24">
        <v>73.5</v>
      </c>
      <c r="BT7" s="24">
        <v>56.51</v>
      </c>
      <c r="BU7" s="24">
        <v>65.87</v>
      </c>
      <c r="BV7" s="24">
        <v>59.8</v>
      </c>
      <c r="BW7" s="24">
        <v>57.77</v>
      </c>
      <c r="BX7" s="24">
        <v>57.31</v>
      </c>
      <c r="BY7" s="24">
        <v>68.11</v>
      </c>
      <c r="BZ7" s="24">
        <v>67.23</v>
      </c>
      <c r="CA7" s="24">
        <v>60.65</v>
      </c>
      <c r="CB7" s="24">
        <v>150</v>
      </c>
      <c r="CC7" s="24">
        <v>150</v>
      </c>
      <c r="CD7" s="24">
        <v>150</v>
      </c>
      <c r="CE7" s="24">
        <v>210.31</v>
      </c>
      <c r="CF7" s="24">
        <v>165.64</v>
      </c>
      <c r="CG7" s="24">
        <v>263.76</v>
      </c>
      <c r="CH7" s="24">
        <v>274.35000000000002</v>
      </c>
      <c r="CI7" s="24">
        <v>273.52</v>
      </c>
      <c r="CJ7" s="24">
        <v>222.41</v>
      </c>
      <c r="CK7" s="24">
        <v>228.21</v>
      </c>
      <c r="CL7" s="24">
        <v>256.97000000000003</v>
      </c>
      <c r="CM7" s="24">
        <v>74.23</v>
      </c>
      <c r="CN7" s="24">
        <v>74.23</v>
      </c>
      <c r="CO7" s="24">
        <v>74.23</v>
      </c>
      <c r="CP7" s="24">
        <v>74.23</v>
      </c>
      <c r="CQ7" s="24">
        <v>74.23</v>
      </c>
      <c r="CR7" s="24">
        <v>51.75</v>
      </c>
      <c r="CS7" s="24">
        <v>50.68</v>
      </c>
      <c r="CT7" s="24">
        <v>50.14</v>
      </c>
      <c r="CU7" s="24">
        <v>55.26</v>
      </c>
      <c r="CV7" s="24">
        <v>54.54</v>
      </c>
      <c r="CW7" s="24">
        <v>61.14</v>
      </c>
      <c r="CX7" s="24">
        <v>92.55</v>
      </c>
      <c r="CY7" s="24">
        <v>94.16</v>
      </c>
      <c r="CZ7" s="24">
        <v>94.4</v>
      </c>
      <c r="DA7" s="24">
        <v>92.03</v>
      </c>
      <c r="DB7" s="24">
        <v>93.26</v>
      </c>
      <c r="DC7" s="24">
        <v>84.84</v>
      </c>
      <c r="DD7" s="24">
        <v>84.86</v>
      </c>
      <c r="DE7" s="24">
        <v>84.98</v>
      </c>
      <c r="DF7" s="24">
        <v>90.52</v>
      </c>
      <c r="DG7" s="24">
        <v>90.3</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0.02</v>
      </c>
      <c r="EN7" s="24">
        <v>0.01</v>
      </c>
      <c r="EO7" s="24">
        <v>0.03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2">
      <c r="B11">
        <v>4</v>
      </c>
      <c r="C11">
        <v>3</v>
      </c>
      <c r="D11">
        <v>2</v>
      </c>
      <c r="E11">
        <v>1</v>
      </c>
      <c r="F11">
        <v>0</v>
      </c>
      <c r="G11" t="s">
        <v>111</v>
      </c>
    </row>
    <row r="12" spans="1:145" x14ac:dyDescent="0.2">
      <c r="B12">
        <v>1</v>
      </c>
      <c r="C12">
        <v>1</v>
      </c>
      <c r="D12">
        <v>1</v>
      </c>
      <c r="E12">
        <v>2</v>
      </c>
      <c r="F12">
        <v>3</v>
      </c>
      <c r="G12" t="s">
        <v>112</v>
      </c>
    </row>
    <row r="13" spans="1:145" x14ac:dyDescent="0.2">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北原　亜里紗</cp:lastModifiedBy>
  <cp:lastPrinted>2023-01-20T02:19:59Z</cp:lastPrinted>
  <dcterms:created xsi:type="dcterms:W3CDTF">2023-01-13T00:00:35Z</dcterms:created>
  <dcterms:modified xsi:type="dcterms:W3CDTF">2023-01-31T04:42:46Z</dcterms:modified>
  <cp:category/>
</cp:coreProperties>
</file>