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H29\④公営企業\【決算統計】\H29\★300125公営企業に係る「経営比較分析表」の作成について\05★公表用\6下水（農集）\"/>
    </mc:Choice>
  </mc:AlternateContent>
  <workbookProtection workbookPassword="B319" lockStructure="1"/>
  <bookViews>
    <workbookView xWindow="0" yWindow="0" windowWidth="20490" windowHeight="7755"/>
  </bookViews>
  <sheets>
    <sheet name="法非適用_下水道事業" sheetId="4" r:id="rId1"/>
    <sheet name="データ" sheetId="5" state="hidden" r:id="rId2"/>
  </sheets>
  <calcPr calcId="152511" iterate="1" iterateCount="1" iterateDelta="0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AL8" i="4" s="1"/>
  <c r="R6" i="5"/>
  <c r="AD10" i="4" s="1"/>
  <c r="Q6" i="5"/>
  <c r="W10" i="4" s="1"/>
  <c r="P6" i="5"/>
  <c r="O6" i="5"/>
  <c r="N6" i="5"/>
  <c r="B10" i="4" s="1"/>
  <c r="M6" i="5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BB10" i="4"/>
  <c r="AT10" i="4"/>
  <c r="P10" i="4"/>
  <c r="I10" i="4"/>
  <c r="AT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<sst xmlns="http://schemas.openxmlformats.org/spreadsheetml/2006/main" count="240" uniqueCount="125">
  <si>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</si>
  <si>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</si>
  <si>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</si>
  <si>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</si>
  <si>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</si>
  <si>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</si>
  <si>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</si>
  <si>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</si>
  <si>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</si>
  <si>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</si>
  <si>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</si>
  <si>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</si>
  <si>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</si>
  <si>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</si>
  <si>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</si>
  <si>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</si>
  <si>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</si>
  <si>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</si>
  <si>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</si>
  <si>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</si>
  <si>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</si>
  <si>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</si>
  <si>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</si>
  <si>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</si>
  <si>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</si>
  <si>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</si>
  <si>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</si>
  <si>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</si>
  <si>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</si>
  <si>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</si>
  <si>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</si>
  <si>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</si>
  <si>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</si>
  <si>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</si>
  <si>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</si>
  <si>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</si>
  <si>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</si>
  <si>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</si>
  <si>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</si>
  <si>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</si>
  <si>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</si>
  <si>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</si>
  <si>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</si>
  <si>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</si>
  <si>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</si>
  <si>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</si>
  <si>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</si>
  <si>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</si>
  <si>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</si>
  <si>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</si>
  <si>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</si>
  <si>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</si>
  <si>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</si>
  <si>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</si>
  <si>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</si>
  <si>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</si>
  <si>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</si>
  <si>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</si>
  <si>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</si>
  <si>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</si>
  <si>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</si>
  <si>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</si>
  <si>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</si>
  <si>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</si>
  <si>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</si>
  <si>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</si>
  <si>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</si>
  <si>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</si>
  <si>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</si>
  <si>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</si>
  <si>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</si>
  <si>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</si>
  <si>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</si>
  <si>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</si>
  <si>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</si>
  <si>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</si>
  <si>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</si>
  <si>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</si>
  <si>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</si>
  <si>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</si>
  <si>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</si>
  <si>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</si>
  <si>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</si>
  <si>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</si>
  <si>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</si>
  <si>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</si>
  <si>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</si>
  <si>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</si>
  <si>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</si>
  <si>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</si>
  <si>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</si>
  <si>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</si>
  <si>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</si>
  <si>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</si>
  <si>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</si>
  <si>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</si>
  <si>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</si>
  <si>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</si>
  <si>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</si>
  <si>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</si>
  <si>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</si>
  <si>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</si>
  <si>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</si>
  <si>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</si>
  <si>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</si>
  <si>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</si>
  <si>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</si>
  <si>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</si>
  <si>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</si>
  <si>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栃木県　芳賀町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</si>
  <si>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</si>
  <si>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</si>
  <si>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</si>
  <si>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</si>
  <si>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</si>
  <si>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</si>
  <si>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</si>
  <si>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</si>
  <si>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</si>
  <si>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</si>
  <si>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</si>
  <si>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管渠改善率は、東日本大震災の影響で管渠の損傷があり、改善工事した平成24年度のみ突出している。今後は老朽管対策として計画的な更新を検討していく。
　稲毛田地区、上給地区、城興寺地区、五行地区は町内8地区の中でも供用開始が早く、使用年数が20年から30年程度となっている。不明水のある箇所については、調査を実施し管渠修繕を進めていく予定でいる。
　老朽化した管渠については、計画的な更新を検討していく。</t>
    <rPh sb="27" eb="29">
      <t>カイゼン</t>
    </rPh>
    <rPh sb="29" eb="31">
      <t>コウジ</t>
    </rPh>
    <rPh sb="33" eb="35">
      <t>ヘイセイ</t>
    </rPh>
    <rPh sb="37" eb="39">
      <t>ネンド</t>
    </rPh>
    <rPh sb="136" eb="138">
      <t>フメイ</t>
    </rPh>
    <rPh sb="138" eb="139">
      <t>スイ</t>
    </rPh>
    <rPh sb="150" eb="152">
      <t>チョウサ</t>
    </rPh>
    <rPh sb="153" eb="155">
      <t>ジッシ</t>
    </rPh>
    <rPh sb="166" eb="168">
      <t>ヨテイ</t>
    </rPh>
    <rPh sb="176" eb="177">
      <t>カ</t>
    </rPh>
    <rPh sb="179" eb="181">
      <t>カンキョ</t>
    </rPh>
    <rPh sb="187" eb="190">
      <t>ケイカクテキ</t>
    </rPh>
    <rPh sb="191" eb="193">
      <t>コウシン</t>
    </rPh>
    <rPh sb="194" eb="196">
      <t>ケントウ</t>
    </rPh>
    <phoneticPr fontId="4"/>
  </si>
  <si>
    <t>　町内全８地区の整備が完了しており、新規加入等による大幅な増収が見込めないため、今後は更なる費用削減を検討するとともに、汚水処理に係る費用を賄うためには、適正な使用料を確保すべく、使用料の徴収方法や料金体系の見直しを検討する必要がある。</t>
    <phoneticPr fontId="4"/>
  </si>
  <si>
    <t>　芳賀町の農業集落排水事業は、稲毛田・城興寺・上給・五行・東水沼・社后・八ツ木・下高中部の全８地区で採択されており、全地区において整備は完了している。現在は維持管理が主であり、劣化した施設機器の修繕や交換を計画的に進めている。
　収益的収支比率については、東日本大震災の影響が大きく、震災直後の平成24年度、翌25年度は大きく下がったが、平成27年度、平成28年度では91%台まで回復した。
　経費回収率については、低い数値で推移しており、平成28年度は不明水に対する調査や工事を実施したため、54.54%まで低下した。
　加入率が高く、全地区整備完了していることから、新規加入による増収は見込めず、人口減少に伴い、使用料収入は今後減少していくことが予想される。一方、施設の老朽化等による修繕の支出は増加が見込まれるため、使用料の見直しなどにより、適正な料金収入を今後検討する必要がある。</t>
    <rPh sb="1" eb="3">
      <t>ハガ</t>
    </rPh>
    <rPh sb="3" eb="4">
      <t>マチ</t>
    </rPh>
    <rPh sb="5" eb="7">
      <t>ノウギョウ</t>
    </rPh>
    <rPh sb="7" eb="9">
      <t>シュウラク</t>
    </rPh>
    <rPh sb="9" eb="11">
      <t>ハイスイ</t>
    </rPh>
    <rPh sb="11" eb="13">
      <t>ジギョウ</t>
    </rPh>
    <rPh sb="78" eb="80">
      <t>イジ</t>
    </rPh>
    <rPh sb="80" eb="82">
      <t>カンリ</t>
    </rPh>
    <rPh sb="83" eb="84">
      <t>シュ</t>
    </rPh>
    <rPh sb="170" eb="172">
      <t>ヘイセイ</t>
    </rPh>
    <rPh sb="174" eb="175">
      <t>ネン</t>
    </rPh>
    <rPh sb="175" eb="176">
      <t>ド</t>
    </rPh>
    <rPh sb="188" eb="189">
      <t>ダイ</t>
    </rPh>
    <rPh sb="209" eb="210">
      <t>ヒク</t>
    </rPh>
    <rPh sb="211" eb="213">
      <t>スウチ</t>
    </rPh>
    <rPh sb="214" eb="216">
      <t>スイイ</t>
    </rPh>
    <rPh sb="263" eb="265">
      <t>カニュウ</t>
    </rPh>
    <rPh sb="265" eb="266">
      <t>リツ</t>
    </rPh>
    <rPh sb="267" eb="268">
      <t>タカ</t>
    </rPh>
    <rPh sb="270" eb="271">
      <t>ゼン</t>
    </rPh>
    <rPh sb="271" eb="273">
      <t>チク</t>
    </rPh>
    <rPh sb="273" eb="275">
      <t>セイビ</t>
    </rPh>
    <rPh sb="275" eb="277">
      <t>カンリョウ</t>
    </rPh>
    <rPh sb="286" eb="288">
      <t>シンキ</t>
    </rPh>
    <rPh sb="288" eb="290">
      <t>カニュウ</t>
    </rPh>
    <rPh sb="293" eb="295">
      <t>ゾウシュウ</t>
    </rPh>
    <rPh sb="296" eb="298">
      <t>ミコ</t>
    </rPh>
    <rPh sb="315" eb="317">
      <t>コンゴ</t>
    </rPh>
    <rPh sb="332" eb="334">
      <t>イッポウ</t>
    </rPh>
    <rPh sb="335" eb="337">
      <t>シセツ</t>
    </rPh>
    <rPh sb="338" eb="341">
      <t>ロウキュウカ</t>
    </rPh>
    <rPh sb="341" eb="342">
      <t>トウ</t>
    </rPh>
    <rPh sb="345" eb="347">
      <t>シュウゼン</t>
    </rPh>
    <rPh sb="348" eb="350">
      <t>シシュツ</t>
    </rPh>
    <rPh sb="351" eb="353">
      <t>ゾウカ</t>
    </rPh>
    <rPh sb="354" eb="356">
      <t>ミコ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</si>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</sst>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0.23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799616"/>
        <c:axId val="179160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0.03</c:v>
                </c:pt>
                <c:pt idx="2">
                  <c:v>0.02</c:v>
                </c:pt>
                <c:pt idx="3">
                  <c:v>0.01</c:v>
                </c:pt>
                <c:pt idx="4">
                  <c:v>2.0499999999999998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799616"/>
        <c:axId val="179160632"/>
      </c:lineChart>
      <c:dateAx>
        <c:axId val="254799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160632"/>
        <c:crosses val="autoZero"/>
        <c:auto val="1"/>
        <c:lblOffset val="100"/>
        <c:baseTimeUnit val="years"/>
      </c:dateAx>
      <c:valAx>
        <c:axId val="179160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4799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89.64</c:v>
                </c:pt>
                <c:pt idx="1">
                  <c:v>69.33</c:v>
                </c:pt>
                <c:pt idx="2">
                  <c:v>88.62</c:v>
                </c:pt>
                <c:pt idx="3">
                  <c:v>91.34</c:v>
                </c:pt>
                <c:pt idx="4">
                  <c:v>91.23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793608"/>
        <c:axId val="254951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793608"/>
        <c:axId val="254951088"/>
      </c:lineChart>
      <c:dateAx>
        <c:axId val="254793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4951088"/>
        <c:crosses val="autoZero"/>
        <c:auto val="1"/>
        <c:lblOffset val="100"/>
        <c:baseTimeUnit val="years"/>
      </c:dateAx>
      <c:valAx>
        <c:axId val="254951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4793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895880"/>
        <c:axId val="254918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895880"/>
        <c:axId val="254918944"/>
      </c:lineChart>
      <c:dateAx>
        <c:axId val="254895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4918944"/>
        <c:crosses val="autoZero"/>
        <c:auto val="1"/>
        <c:lblOffset val="100"/>
        <c:baseTimeUnit val="years"/>
      </c:dateAx>
      <c:valAx>
        <c:axId val="254918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4895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43632"/>
        <c:axId val="111244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43632"/>
        <c:axId val="111244024"/>
      </c:lineChart>
      <c:dateAx>
        <c:axId val="111243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244024"/>
        <c:crosses val="autoZero"/>
        <c:auto val="1"/>
        <c:lblOffset val="100"/>
        <c:baseTimeUnit val="years"/>
      </c:dateAx>
      <c:valAx>
        <c:axId val="111244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243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371808"/>
        <c:axId val="255372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371808"/>
        <c:axId val="255372200"/>
      </c:lineChart>
      <c:dateAx>
        <c:axId val="255371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5372200"/>
        <c:crosses val="autoZero"/>
        <c:auto val="1"/>
        <c:lblOffset val="100"/>
        <c:baseTimeUnit val="years"/>
      </c:dateAx>
      <c:valAx>
        <c:axId val="255372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5371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429912"/>
        <c:axId val="25543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429912"/>
        <c:axId val="255430304"/>
      </c:lineChart>
      <c:dateAx>
        <c:axId val="255429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5430304"/>
        <c:crosses val="autoZero"/>
        <c:auto val="1"/>
        <c:lblOffset val="100"/>
        <c:baseTimeUnit val="years"/>
      </c:dateAx>
      <c:valAx>
        <c:axId val="25543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5429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623.89</c:v>
                </c:pt>
                <c:pt idx="1">
                  <c:v>487.3</c:v>
                </c:pt>
                <c:pt idx="2">
                  <c:v>408.29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431480"/>
        <c:axId val="255431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1197.82</c:v>
                </c:pt>
                <c:pt idx="1">
                  <c:v>1126.77</c:v>
                </c:pt>
                <c:pt idx="2">
                  <c:v>1044.8</c:v>
                </c:pt>
                <c:pt idx="3">
                  <c:v>1081.8</c:v>
                </c:pt>
                <c:pt idx="4">
                  <c:v>974.93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431480"/>
        <c:axId val="255431872"/>
      </c:lineChart>
      <c:dateAx>
        <c:axId val="255431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5431872"/>
        <c:crosses val="autoZero"/>
        <c:auto val="1"/>
        <c:lblOffset val="100"/>
        <c:baseTimeUnit val="years"/>
      </c:dateAx>
      <c:valAx>
        <c:axId val="255431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5431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67.209999999999994</c:v>
                </c:pt>
                <c:pt idx="1">
                  <c:v>68.400000000000006</c:v>
                </c:pt>
                <c:pt idx="2">
                  <c:v>66.239999999999995</c:v>
                </c:pt>
                <c:pt idx="3">
                  <c:v>71.84</c:v>
                </c:pt>
                <c:pt idx="4">
                  <c:v>54.54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371024"/>
        <c:axId val="255370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51.03</c:v>
                </c:pt>
                <c:pt idx="1">
                  <c:v>50.9</c:v>
                </c:pt>
                <c:pt idx="2">
                  <c:v>50.82</c:v>
                </c:pt>
                <c:pt idx="3">
                  <c:v>52.19</c:v>
                </c:pt>
                <c:pt idx="4">
                  <c:v>55.32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371024"/>
        <c:axId val="255370632"/>
      </c:lineChart>
      <c:dateAx>
        <c:axId val="255371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5370632"/>
        <c:crosses val="autoZero"/>
        <c:auto val="1"/>
        <c:lblOffset val="100"/>
        <c:baseTimeUnit val="years"/>
      </c:dateAx>
      <c:valAx>
        <c:axId val="255370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5371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182.49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371416"/>
        <c:axId val="255433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289.60000000000002</c:v>
                </c:pt>
                <c:pt idx="1">
                  <c:v>293.27</c:v>
                </c:pt>
                <c:pt idx="2">
                  <c:v>300.52</c:v>
                </c:pt>
                <c:pt idx="3">
                  <c:v>296.14</c:v>
                </c:pt>
                <c:pt idx="4">
                  <c:v>283.17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371416"/>
        <c:axId val="255433048"/>
      </c:lineChart>
      <c:dateAx>
        <c:axId val="255371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5433048"/>
        <c:crosses val="autoZero"/>
        <c:auto val="1"/>
        <c:lblOffset val="100"/>
        <c:baseTimeUnit val="years"/>
      </c:dateAx>
      <c:valAx>
        <c:axId val="255433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5371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105.96</c:v>
                </c:pt>
                <c:pt idx="1">
                  <c:v>105.96</c:v>
                </c:pt>
                <c:pt idx="2">
                  <c:v>105.96</c:v>
                </c:pt>
                <c:pt idx="3">
                  <c:v>105.96</c:v>
                </c:pt>
                <c:pt idx="4">
                  <c:v>105.96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705744"/>
        <c:axId val="255706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54.74</c:v>
                </c:pt>
                <c:pt idx="1">
                  <c:v>53.78</c:v>
                </c:pt>
                <c:pt idx="2">
                  <c:v>53.24</c:v>
                </c:pt>
                <c:pt idx="3">
                  <c:v>52.31</c:v>
                </c:pt>
                <c:pt idx="4">
                  <c:v>60.65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705744"/>
        <c:axId val="255706136"/>
      </c:lineChart>
      <c:dateAx>
        <c:axId val="255705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5706136"/>
        <c:crosses val="autoZero"/>
        <c:auto val="1"/>
        <c:lblOffset val="100"/>
        <c:baseTimeUnit val="years"/>
      </c:dateAx>
      <c:valAx>
        <c:axId val="255706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5705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96.64</c:v>
                </c:pt>
                <c:pt idx="1">
                  <c:v>97.18</c:v>
                </c:pt>
                <c:pt idx="2">
                  <c:v>97.5</c:v>
                </c:pt>
                <c:pt idx="3">
                  <c:v>97.4</c:v>
                </c:pt>
                <c:pt idx="4">
                  <c:v>97.77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707312"/>
        <c:axId val="255707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83.88</c:v>
                </c:pt>
                <c:pt idx="1">
                  <c:v>84.06</c:v>
                </c:pt>
                <c:pt idx="2">
                  <c:v>84.07</c:v>
                </c:pt>
                <c:pt idx="3">
                  <c:v>84.32</c:v>
                </c:pt>
                <c:pt idx="4">
                  <c:v>84.58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707312"/>
        <c:axId val="255707704"/>
      </c:lineChart>
      <c:dateAx>
        <c:axId val="255707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5707704"/>
        <c:crosses val="autoZero"/>
        <c:auto val="1"/>
        <c:lblOffset val="100"/>
        <c:baseTimeUnit val="years"/>
      </c:dateAx>
      <c:valAx>
        <c:axId val="255707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5707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5" sqref="B5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3" t="str">
        <f>データ!H6</f>
        <v>栃木県　芳賀町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農業集落排水</v>
      </c>
      <c r="Q8" s="48"/>
      <c r="R8" s="48"/>
      <c r="S8" s="48"/>
      <c r="T8" s="48"/>
      <c r="U8" s="48"/>
      <c r="V8" s="48"/>
      <c r="W8" s="48" t="str">
        <f>データ!L6</f>
        <v>F2</v>
      </c>
      <c r="X8" s="48"/>
      <c r="Y8" s="48"/>
      <c r="Z8" s="48"/>
      <c r="AA8" s="48"/>
      <c r="AB8" s="48"/>
      <c r="AC8" s="48"/>
      <c r="AD8" s="49" t="s">
        <v>124</v>
      </c>
      <c r="AE8" s="49"/>
      <c r="AF8" s="49"/>
      <c r="AG8" s="49"/>
      <c r="AH8" s="49"/>
      <c r="AI8" s="49"/>
      <c r="AJ8" s="49"/>
      <c r="AK8" s="4"/>
      <c r="AL8" s="50">
        <f>データ!S6</f>
        <v>15899</v>
      </c>
      <c r="AM8" s="50"/>
      <c r="AN8" s="50"/>
      <c r="AO8" s="50"/>
      <c r="AP8" s="50"/>
      <c r="AQ8" s="50"/>
      <c r="AR8" s="50"/>
      <c r="AS8" s="50"/>
      <c r="AT8" s="45">
        <f>データ!T6</f>
        <v>70.16</v>
      </c>
      <c r="AU8" s="45"/>
      <c r="AV8" s="45"/>
      <c r="AW8" s="45"/>
      <c r="AX8" s="45"/>
      <c r="AY8" s="45"/>
      <c r="AZ8" s="45"/>
      <c r="BA8" s="45"/>
      <c r="BB8" s="45">
        <f>データ!U6</f>
        <v>226.61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20.58</v>
      </c>
      <c r="Q10" s="45"/>
      <c r="R10" s="45"/>
      <c r="S10" s="45"/>
      <c r="T10" s="45"/>
      <c r="U10" s="45"/>
      <c r="V10" s="45"/>
      <c r="W10" s="45">
        <f>データ!Q6</f>
        <v>93</v>
      </c>
      <c r="X10" s="45"/>
      <c r="Y10" s="45"/>
      <c r="Z10" s="45"/>
      <c r="AA10" s="45"/>
      <c r="AB10" s="45"/>
      <c r="AC10" s="45"/>
      <c r="AD10" s="50">
        <f>データ!R6</f>
        <v>3495</v>
      </c>
      <c r="AE10" s="50"/>
      <c r="AF10" s="50"/>
      <c r="AG10" s="50"/>
      <c r="AH10" s="50"/>
      <c r="AI10" s="50"/>
      <c r="AJ10" s="50"/>
      <c r="AK10" s="2"/>
      <c r="AL10" s="50">
        <f>データ!V6</f>
        <v>3268</v>
      </c>
      <c r="AM10" s="50"/>
      <c r="AN10" s="50"/>
      <c r="AO10" s="50"/>
      <c r="AP10" s="50"/>
      <c r="AQ10" s="50"/>
      <c r="AR10" s="50"/>
      <c r="AS10" s="50"/>
      <c r="AT10" s="45">
        <f>データ!W6</f>
        <v>1.5</v>
      </c>
      <c r="AU10" s="45"/>
      <c r="AV10" s="45"/>
      <c r="AW10" s="45"/>
      <c r="AX10" s="45"/>
      <c r="AY10" s="45"/>
      <c r="AZ10" s="45"/>
      <c r="BA10" s="45"/>
      <c r="BB10" s="45">
        <f>データ!X6</f>
        <v>2178.67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123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121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122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55</v>
      </c>
      <c r="N86" s="26" t="s">
        <v>55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 x14ac:dyDescent="0.15">
      <c r="A6" s="28" t="s">
        <v>108</v>
      </c>
      <c r="B6" s="33">
        <f>B7</f>
        <v>2016</v>
      </c>
      <c r="C6" s="33">
        <f t="shared" ref="C6:X6" si="3">C7</f>
        <v>93459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栃木県　芳賀町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20.58</v>
      </c>
      <c r="Q6" s="34">
        <f t="shared" si="3"/>
        <v>93</v>
      </c>
      <c r="R6" s="34">
        <f t="shared" si="3"/>
        <v>3495</v>
      </c>
      <c r="S6" s="34">
        <f t="shared" si="3"/>
        <v>15899</v>
      </c>
      <c r="T6" s="34">
        <f t="shared" si="3"/>
        <v>70.16</v>
      </c>
      <c r="U6" s="34">
        <f t="shared" si="3"/>
        <v>226.61</v>
      </c>
      <c r="V6" s="34">
        <f t="shared" si="3"/>
        <v>3268</v>
      </c>
      <c r="W6" s="34">
        <f t="shared" si="3"/>
        <v>1.5</v>
      </c>
      <c r="X6" s="34">
        <f t="shared" si="3"/>
        <v>2178.67</v>
      </c>
      <c r="Y6" s="35">
        <f>IF(Y7="",NA(),Y7)</f>
        <v>89.64</v>
      </c>
      <c r="Z6" s="35">
        <f t="shared" ref="Z6:AH6" si="4">IF(Z7="",NA(),Z7)</f>
        <v>69.33</v>
      </c>
      <c r="AA6" s="35">
        <f t="shared" si="4"/>
        <v>88.62</v>
      </c>
      <c r="AB6" s="35">
        <f t="shared" si="4"/>
        <v>91.34</v>
      </c>
      <c r="AC6" s="35">
        <f t="shared" si="4"/>
        <v>91.23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623.89</v>
      </c>
      <c r="BG6" s="35">
        <f t="shared" ref="BG6:BO6" si="7">IF(BG7="",NA(),BG7)</f>
        <v>487.3</v>
      </c>
      <c r="BH6" s="35">
        <f t="shared" si="7"/>
        <v>408.29</v>
      </c>
      <c r="BI6" s="34">
        <f t="shared" si="7"/>
        <v>0</v>
      </c>
      <c r="BJ6" s="34">
        <f t="shared" si="7"/>
        <v>0</v>
      </c>
      <c r="BK6" s="35">
        <f t="shared" si="7"/>
        <v>1197.82</v>
      </c>
      <c r="BL6" s="35">
        <f t="shared" si="7"/>
        <v>1126.77</v>
      </c>
      <c r="BM6" s="35">
        <f t="shared" si="7"/>
        <v>1044.8</v>
      </c>
      <c r="BN6" s="35">
        <f t="shared" si="7"/>
        <v>1081.8</v>
      </c>
      <c r="BO6" s="35">
        <f t="shared" si="7"/>
        <v>974.93</v>
      </c>
      <c r="BP6" s="34" t="str">
        <f>IF(BP7="","",IF(BP7="-","【-】","【"&amp;SUBSTITUTE(TEXT(BP7,"#,##0.00"),"-","△")&amp;"】"))</f>
        <v>【914.53】</v>
      </c>
      <c r="BQ6" s="35">
        <f>IF(BQ7="",NA(),BQ7)</f>
        <v>67.209999999999994</v>
      </c>
      <c r="BR6" s="35">
        <f t="shared" ref="BR6:BZ6" si="8">IF(BR7="",NA(),BR7)</f>
        <v>68.400000000000006</v>
      </c>
      <c r="BS6" s="35">
        <f t="shared" si="8"/>
        <v>66.239999999999995</v>
      </c>
      <c r="BT6" s="35">
        <f t="shared" si="8"/>
        <v>71.84</v>
      </c>
      <c r="BU6" s="35">
        <f t="shared" si="8"/>
        <v>54.54</v>
      </c>
      <c r="BV6" s="35">
        <f t="shared" si="8"/>
        <v>51.03</v>
      </c>
      <c r="BW6" s="35">
        <f t="shared" si="8"/>
        <v>50.9</v>
      </c>
      <c r="BX6" s="35">
        <f t="shared" si="8"/>
        <v>50.82</v>
      </c>
      <c r="BY6" s="35">
        <f t="shared" si="8"/>
        <v>52.19</v>
      </c>
      <c r="BZ6" s="35">
        <f t="shared" si="8"/>
        <v>55.32</v>
      </c>
      <c r="CA6" s="34" t="str">
        <f>IF(CA7="","",IF(CA7="-","【-】","【"&amp;SUBSTITUTE(TEXT(CA7,"#,##0.00"),"-","△")&amp;"】"))</f>
        <v>【55.73】</v>
      </c>
      <c r="CB6" s="35">
        <f>IF(CB7="",NA(),CB7)</f>
        <v>150</v>
      </c>
      <c r="CC6" s="35">
        <f t="shared" ref="CC6:CK6" si="9">IF(CC7="",NA(),CC7)</f>
        <v>150</v>
      </c>
      <c r="CD6" s="35">
        <f t="shared" si="9"/>
        <v>150</v>
      </c>
      <c r="CE6" s="35">
        <f t="shared" si="9"/>
        <v>150</v>
      </c>
      <c r="CF6" s="35">
        <f t="shared" si="9"/>
        <v>182.49</v>
      </c>
      <c r="CG6" s="35">
        <f t="shared" si="9"/>
        <v>289.60000000000002</v>
      </c>
      <c r="CH6" s="35">
        <f t="shared" si="9"/>
        <v>293.27</v>
      </c>
      <c r="CI6" s="35">
        <f t="shared" si="9"/>
        <v>300.52</v>
      </c>
      <c r="CJ6" s="35">
        <f t="shared" si="9"/>
        <v>296.14</v>
      </c>
      <c r="CK6" s="35">
        <f t="shared" si="9"/>
        <v>283.17</v>
      </c>
      <c r="CL6" s="34" t="str">
        <f>IF(CL7="","",IF(CL7="-","【-】","【"&amp;SUBSTITUTE(TEXT(CL7,"#,##0.00"),"-","△")&amp;"】"))</f>
        <v>【276.78】</v>
      </c>
      <c r="CM6" s="35">
        <f>IF(CM7="",NA(),CM7)</f>
        <v>105.96</v>
      </c>
      <c r="CN6" s="35">
        <f t="shared" ref="CN6:CV6" si="10">IF(CN7="",NA(),CN7)</f>
        <v>105.96</v>
      </c>
      <c r="CO6" s="35">
        <f t="shared" si="10"/>
        <v>105.96</v>
      </c>
      <c r="CP6" s="35">
        <f t="shared" si="10"/>
        <v>105.96</v>
      </c>
      <c r="CQ6" s="35">
        <f t="shared" si="10"/>
        <v>105.96</v>
      </c>
      <c r="CR6" s="35">
        <f t="shared" si="10"/>
        <v>54.74</v>
      </c>
      <c r="CS6" s="35">
        <f t="shared" si="10"/>
        <v>53.78</v>
      </c>
      <c r="CT6" s="35">
        <f t="shared" si="10"/>
        <v>53.24</v>
      </c>
      <c r="CU6" s="35">
        <f t="shared" si="10"/>
        <v>52.31</v>
      </c>
      <c r="CV6" s="35">
        <f t="shared" si="10"/>
        <v>60.65</v>
      </c>
      <c r="CW6" s="34" t="str">
        <f>IF(CW7="","",IF(CW7="-","【-】","【"&amp;SUBSTITUTE(TEXT(CW7,"#,##0.00"),"-","△")&amp;"】"))</f>
        <v>【59.15】</v>
      </c>
      <c r="CX6" s="35">
        <f>IF(CX7="",NA(),CX7)</f>
        <v>96.64</v>
      </c>
      <c r="CY6" s="35">
        <f t="shared" ref="CY6:DG6" si="11">IF(CY7="",NA(),CY7)</f>
        <v>97.18</v>
      </c>
      <c r="CZ6" s="35">
        <f t="shared" si="11"/>
        <v>97.5</v>
      </c>
      <c r="DA6" s="35">
        <f t="shared" si="11"/>
        <v>97.4</v>
      </c>
      <c r="DB6" s="35">
        <f t="shared" si="11"/>
        <v>97.77</v>
      </c>
      <c r="DC6" s="35">
        <f t="shared" si="11"/>
        <v>83.88</v>
      </c>
      <c r="DD6" s="35">
        <f t="shared" si="11"/>
        <v>84.06</v>
      </c>
      <c r="DE6" s="35">
        <f t="shared" si="11"/>
        <v>84.07</v>
      </c>
      <c r="DF6" s="35">
        <f t="shared" si="11"/>
        <v>84.32</v>
      </c>
      <c r="DG6" s="35">
        <f t="shared" si="11"/>
        <v>84.58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>
        <f>IF(EE7="",NA(),EE7)</f>
        <v>0.23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0.03</v>
      </c>
      <c r="EL6" s="35">
        <f t="shared" si="14"/>
        <v>0.02</v>
      </c>
      <c r="EM6" s="35">
        <f t="shared" si="14"/>
        <v>0.01</v>
      </c>
      <c r="EN6" s="35">
        <f t="shared" si="14"/>
        <v>2.0499999999999998</v>
      </c>
      <c r="EO6" s="34" t="str">
        <f>IF(EO7="","",IF(EO7="-","【-】","【"&amp;SUBSTITUTE(TEXT(EO7,"#,##0.00"),"-","△")&amp;"】"))</f>
        <v>【1.58】</v>
      </c>
    </row>
    <row r="7" spans="1:145" s="36" customFormat="1" x14ac:dyDescent="0.15">
      <c r="A7" s="28"/>
      <c r="B7" s="37">
        <v>2016</v>
      </c>
      <c r="C7" s="37">
        <v>93459</v>
      </c>
      <c r="D7" s="37">
        <v>47</v>
      </c>
      <c r="E7" s="37">
        <v>17</v>
      </c>
      <c r="F7" s="37">
        <v>5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20.58</v>
      </c>
      <c r="Q7" s="38">
        <v>93</v>
      </c>
      <c r="R7" s="38">
        <v>3495</v>
      </c>
      <c r="S7" s="38">
        <v>15899</v>
      </c>
      <c r="T7" s="38">
        <v>70.16</v>
      </c>
      <c r="U7" s="38">
        <v>226.61</v>
      </c>
      <c r="V7" s="38">
        <v>3268</v>
      </c>
      <c r="W7" s="38">
        <v>1.5</v>
      </c>
      <c r="X7" s="38">
        <v>2178.67</v>
      </c>
      <c r="Y7" s="38">
        <v>89.64</v>
      </c>
      <c r="Z7" s="38">
        <v>69.33</v>
      </c>
      <c r="AA7" s="38">
        <v>88.62</v>
      </c>
      <c r="AB7" s="38">
        <v>91.34</v>
      </c>
      <c r="AC7" s="38">
        <v>91.23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623.89</v>
      </c>
      <c r="BG7" s="38">
        <v>487.3</v>
      </c>
      <c r="BH7" s="38">
        <v>408.29</v>
      </c>
      <c r="BI7" s="38">
        <v>0</v>
      </c>
      <c r="BJ7" s="38">
        <v>0</v>
      </c>
      <c r="BK7" s="38">
        <v>1197.82</v>
      </c>
      <c r="BL7" s="38">
        <v>1126.77</v>
      </c>
      <c r="BM7" s="38">
        <v>1044.8</v>
      </c>
      <c r="BN7" s="38">
        <v>1081.8</v>
      </c>
      <c r="BO7" s="38">
        <v>974.93</v>
      </c>
      <c r="BP7" s="38">
        <v>914.53</v>
      </c>
      <c r="BQ7" s="38">
        <v>67.209999999999994</v>
      </c>
      <c r="BR7" s="38">
        <v>68.400000000000006</v>
      </c>
      <c r="BS7" s="38">
        <v>66.239999999999995</v>
      </c>
      <c r="BT7" s="38">
        <v>71.84</v>
      </c>
      <c r="BU7" s="38">
        <v>54.54</v>
      </c>
      <c r="BV7" s="38">
        <v>51.03</v>
      </c>
      <c r="BW7" s="38">
        <v>50.9</v>
      </c>
      <c r="BX7" s="38">
        <v>50.82</v>
      </c>
      <c r="BY7" s="38">
        <v>52.19</v>
      </c>
      <c r="BZ7" s="38">
        <v>55.32</v>
      </c>
      <c r="CA7" s="38">
        <v>55.73</v>
      </c>
      <c r="CB7" s="38">
        <v>150</v>
      </c>
      <c r="CC7" s="38">
        <v>150</v>
      </c>
      <c r="CD7" s="38">
        <v>150</v>
      </c>
      <c r="CE7" s="38">
        <v>150</v>
      </c>
      <c r="CF7" s="38">
        <v>182.49</v>
      </c>
      <c r="CG7" s="38">
        <v>289.60000000000002</v>
      </c>
      <c r="CH7" s="38">
        <v>293.27</v>
      </c>
      <c r="CI7" s="38">
        <v>300.52</v>
      </c>
      <c r="CJ7" s="38">
        <v>296.14</v>
      </c>
      <c r="CK7" s="38">
        <v>283.17</v>
      </c>
      <c r="CL7" s="38">
        <v>276.77999999999997</v>
      </c>
      <c r="CM7" s="38">
        <v>105.96</v>
      </c>
      <c r="CN7" s="38">
        <v>105.96</v>
      </c>
      <c r="CO7" s="38">
        <v>105.96</v>
      </c>
      <c r="CP7" s="38">
        <v>105.96</v>
      </c>
      <c r="CQ7" s="38">
        <v>105.96</v>
      </c>
      <c r="CR7" s="38">
        <v>54.74</v>
      </c>
      <c r="CS7" s="38">
        <v>53.78</v>
      </c>
      <c r="CT7" s="38">
        <v>53.24</v>
      </c>
      <c r="CU7" s="38">
        <v>52.31</v>
      </c>
      <c r="CV7" s="38">
        <v>60.65</v>
      </c>
      <c r="CW7" s="38">
        <v>59.15</v>
      </c>
      <c r="CX7" s="38">
        <v>96.64</v>
      </c>
      <c r="CY7" s="38">
        <v>97.18</v>
      </c>
      <c r="CZ7" s="38">
        <v>97.5</v>
      </c>
      <c r="DA7" s="38">
        <v>97.4</v>
      </c>
      <c r="DB7" s="38">
        <v>97.77</v>
      </c>
      <c r="DC7" s="38">
        <v>83.88</v>
      </c>
      <c r="DD7" s="38">
        <v>84.06</v>
      </c>
      <c r="DE7" s="38">
        <v>84.07</v>
      </c>
      <c r="DF7" s="38">
        <v>84.32</v>
      </c>
      <c r="DG7" s="38">
        <v>84.58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0.23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0.03</v>
      </c>
      <c r="EL7" s="38">
        <v>0.02</v>
      </c>
      <c r="EM7" s="38">
        <v>0.01</v>
      </c>
      <c r="EN7" s="38">
        <v>2.0499999999999998</v>
      </c>
      <c r="EO7" s="38">
        <v>1.58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2018-02-13T05:56:01Z</cp:lastPrinted>
  <dcterms:created xsi:type="dcterms:W3CDTF">2017-12-25T02:26:48Z</dcterms:created>
  <dcterms:modified xsi:type="dcterms:W3CDTF">2018-02-19T02:51:19Z</dcterms:modified>
  <cp:category/>
</cp:coreProperties>
</file>