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05財政担当\H30\④公営企業\02 公営企業決算統計\310111H29決算比較分析表照会\05県ホームページ公表\6下水（農集）\"/>
    </mc:Choice>
  </mc:AlternateContent>
  <workbookProtection workbookAlgorithmName="SHA-512" workbookHashValue="tqbpXTx5u+LKKpwCcGt7M3rMC42fMDW74EIlAX8dzC0Z/FAhaHi908pCk1eIQP++gshi5tF4Fdq10PCY0y/Wpg==" workbookSaltValue="2Pf/MjKSyKOz6c2kCytWN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W10" i="4"/>
  <c r="I10" i="4"/>
  <c r="BB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<sst xmlns="http://schemas.openxmlformats.org/spreadsheetml/2006/main" count="240" uniqueCount="125">
  <si>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</si>
  <si>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</si>
  <si>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</si>
  <si>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</si>
  <si>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</si>
  <si>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</si>
  <si>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</si>
  <si>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</si>
  <si>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</si>
  <si>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</si>
  <si>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</si>
  <si>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</si>
  <si>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</si>
  <si>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</si>
  <si>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</si>
  <si>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</si>
  <si>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</si>
  <si>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</si>
  <si>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</si>
  <si>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</si>
  <si>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</si>
  <si>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</si>
  <si>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</si>
  <si>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</si>
  <si>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</si>
  <si>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</si>
  <si>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</si>
  <si>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</si>
  <si>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</si>
  <si>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</si>
  <si>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</si>
  <si>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</si>
  <si>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</si>
  <si>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</si>
  <si>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</si>
  <si>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</si>
  <si>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</si>
  <si>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</si>
  <si>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</si>
  <si>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</si>
  <si>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</si>
  <si>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</si>
  <si>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</si>
  <si>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</si>
  <si>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</si>
  <si>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</si>
  <si>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</si>
  <si>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</si>
  <si>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</si>
  <si>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</si>
  <si>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</si>
  <si>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</si>
  <si>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</si>
  <si>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</si>
  <si>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</si>
  <si>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</si>
  <si>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</si>
  <si>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</si>
  <si>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</si>
  <si>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</si>
  <si>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</si>
  <si>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</si>
  <si>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</si>
  <si>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</si>
  <si>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</si>
  <si>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</si>
  <si>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</si>
  <si>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</si>
  <si>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</si>
  <si>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</si>
  <si>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</si>
  <si>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</si>
  <si>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</si>
  <si>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</si>
  <si>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</si>
  <si>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</si>
  <si>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</si>
  <si>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</si>
  <si>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</si>
  <si>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</si>
  <si>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</si>
  <si>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</si>
  <si>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</si>
  <si>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</si>
  <si>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</si>
  <si>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</si>
  <si>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</si>
  <si>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</si>
  <si>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</si>
  <si>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</si>
  <si>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</si>
  <si>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</si>
  <si>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</si>
  <si>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</si>
  <si>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</si>
  <si>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</si>
  <si>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</si>
  <si>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</si>
  <si>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</si>
  <si>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</si>
  <si>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</si>
  <si>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</si>
  <si>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</si>
  <si>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</si>
  <si>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</si>
  <si>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</si>
  <si>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</si>
  <si>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</si>
  <si>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</si>
  <si>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芳賀町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</si>
  <si>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</si>
  <si>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</si>
  <si>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</si>
  <si>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</si>
  <si>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</si>
  <si>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</si>
  <si>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</si>
  <si>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</si>
  <si>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</si>
  <si>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</si>
  <si>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</si>
  <si>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</si>
  <si>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稲毛田地区、上給地区、城興寺地区、五行地区は町内8地区の中でも供用開始が早く、使用年数が20年から30年程度となっている。不明水のある箇所については、調査を実施し管渠修繕を進めていく予定でいる。
　老朽化した管渠については、計画的な更新を検討していく。</t>
    <phoneticPr fontId="4"/>
  </si>
  <si>
    <t>　町内全８地区の整備が完了しており、新規加入等による大幅な増収が見込めないため、今後は更なる費用削減を検討するとともに、汚水処理に係る費用を賄うためには、適正な使用料を確保すべく、使用料の徴収方法や料金体系の見直しを検討する必要がある。</t>
    <phoneticPr fontId="4"/>
  </si>
  <si>
    <r>
      <t xml:space="preserve">　芳賀町の農業集落排水事業は、稲毛田・城興寺・上給・五行・東水沼・社后・八ツ木・下高中部の全８地区で採択されており、全地区において整備は完了している。現在は維持管理が主であり、劣化した施設機器の修繕や交換を計画的に進めている。
　収益的収支比率については、東日本大震災の影響が大きく、震災直後の平成24年度、翌25年度は大きく下がったが、平成27年度、平成28年度では91%台まで回復し、平成29年度では97.32%となった。
</t>
    </r>
    <r>
      <rPr>
        <sz val="11"/>
        <rFont val="ＭＳ ゴシック"/>
        <family val="3"/>
        <charset val="128"/>
      </rPr>
      <t>　経費回収率については、平成28年度に54.54%まで低下したが、平成29年度では71.77%まで回復した。
　</t>
    </r>
    <r>
      <rPr>
        <sz val="11"/>
        <color theme="1"/>
        <rFont val="ＭＳ ゴシック"/>
        <family val="3"/>
        <charset val="128"/>
      </rPr>
      <t>加入率が高く、全地区整備完了していることから、新規加入による増収は見込めず、人口減少に伴い、使用料収入は今後減少していくことが予想される。一方、施設の老朽化等による修繕の支出は増加が見込まれるため、使用料の見直しなどにより、適正な料金収入を今後検討する必要がある。</t>
    </r>
    <rPh sb="195" eb="197">
      <t>ヘイセイ</t>
    </rPh>
    <rPh sb="199" eb="200">
      <t>ネン</t>
    </rPh>
    <rPh sb="200" eb="201">
      <t>ド</t>
    </rPh>
    <rPh sb="248" eb="250">
      <t>ヘイセイ</t>
    </rPh>
    <rPh sb="252" eb="253">
      <t>ネン</t>
    </rPh>
    <rPh sb="253" eb="254">
      <t>ド</t>
    </rPh>
    <rPh sb="264" eb="266">
      <t>カイフク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</si>
</sst>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16-4DFC-A144-8DC67EE04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173440"/>
        <c:axId val="188551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16-4DFC-A144-8DC67EE04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173440"/>
        <c:axId val="188551720"/>
      </c:lineChart>
      <c:dateAx>
        <c:axId val="188173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551720"/>
        <c:crosses val="autoZero"/>
        <c:auto val="1"/>
        <c:lblOffset val="100"/>
        <c:baseTimeUnit val="years"/>
      </c:dateAx>
      <c:valAx>
        <c:axId val="188551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173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105.96</c:v>
                </c:pt>
                <c:pt idx="1">
                  <c:v>105.96</c:v>
                </c:pt>
                <c:pt idx="2">
                  <c:v>105.96</c:v>
                </c:pt>
                <c:pt idx="3">
                  <c:v>105.96</c:v>
                </c:pt>
                <c:pt idx="4">
                  <c:v>105.96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1A-4750-BFC8-B4F71DE3C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181408"/>
        <c:axId val="189181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53.78</c:v>
                </c:pt>
                <c:pt idx="1">
                  <c:v>53.24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1A-4750-BFC8-B4F71DE3C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181408"/>
        <c:axId val="189181296"/>
      </c:lineChart>
      <c:dateAx>
        <c:axId val="117181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181296"/>
        <c:crosses val="autoZero"/>
        <c:auto val="1"/>
        <c:lblOffset val="100"/>
        <c:baseTimeUnit val="years"/>
      </c:dateAx>
      <c:valAx>
        <c:axId val="189181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7181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97.18</c:v>
                </c:pt>
                <c:pt idx="1">
                  <c:v>97.5</c:v>
                </c:pt>
                <c:pt idx="2">
                  <c:v>97.4</c:v>
                </c:pt>
                <c:pt idx="3">
                  <c:v>97.77</c:v>
                </c:pt>
                <c:pt idx="4">
                  <c:v>97.83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AE-4062-ADED-2944D4490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094384"/>
        <c:axId val="189094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84.06</c:v>
                </c:pt>
                <c:pt idx="1">
                  <c:v>84.07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AE-4062-ADED-2944D4490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094384"/>
        <c:axId val="189094776"/>
      </c:lineChart>
      <c:dateAx>
        <c:axId val="189094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094776"/>
        <c:crosses val="autoZero"/>
        <c:auto val="1"/>
        <c:lblOffset val="100"/>
        <c:baseTimeUnit val="years"/>
      </c:dateAx>
      <c:valAx>
        <c:axId val="189094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094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69.33</c:v>
                </c:pt>
                <c:pt idx="1">
                  <c:v>88.62</c:v>
                </c:pt>
                <c:pt idx="2">
                  <c:v>91.34</c:v>
                </c:pt>
                <c:pt idx="3">
                  <c:v>91.23</c:v>
                </c:pt>
                <c:pt idx="4">
                  <c:v>97.32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0D-4176-B9D4-9F8365C2B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641272"/>
        <c:axId val="188641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60D-4176-B9D4-9F8365C2B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41272"/>
        <c:axId val="188641656"/>
      </c:lineChart>
      <c:dateAx>
        <c:axId val="188641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641656"/>
        <c:crosses val="autoZero"/>
        <c:auto val="1"/>
        <c:lblOffset val="100"/>
        <c:baseTimeUnit val="years"/>
      </c:dateAx>
      <c:valAx>
        <c:axId val="188641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641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73-4531-B5A5-64029C3FC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729104"/>
        <c:axId val="188729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73-4531-B5A5-64029C3FC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729104"/>
        <c:axId val="188729488"/>
      </c:lineChart>
      <c:dateAx>
        <c:axId val="188729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729488"/>
        <c:crosses val="autoZero"/>
        <c:auto val="1"/>
        <c:lblOffset val="100"/>
        <c:baseTimeUnit val="years"/>
      </c:dateAx>
      <c:valAx>
        <c:axId val="188729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729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AD-4DE2-ACC3-F8C014B50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761056"/>
        <c:axId val="188761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AD-4DE2-ACC3-F8C014B50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761056"/>
        <c:axId val="188761440"/>
      </c:lineChart>
      <c:dateAx>
        <c:axId val="188761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761440"/>
        <c:crosses val="autoZero"/>
        <c:auto val="1"/>
        <c:lblOffset val="100"/>
        <c:baseTimeUnit val="years"/>
      </c:dateAx>
      <c:valAx>
        <c:axId val="188761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761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2A-4C9E-A055-80ADD7DAF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179840"/>
        <c:axId val="117180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2A-4C9E-A055-80ADD7DAF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179840"/>
        <c:axId val="117180232"/>
      </c:lineChart>
      <c:dateAx>
        <c:axId val="117179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7180232"/>
        <c:crosses val="autoZero"/>
        <c:auto val="1"/>
        <c:lblOffset val="100"/>
        <c:baseTimeUnit val="years"/>
      </c:dateAx>
      <c:valAx>
        <c:axId val="117180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7179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57-4A9D-9BDC-A6C17653E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183368"/>
        <c:axId val="117183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57-4A9D-9BDC-A6C17653E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183368"/>
        <c:axId val="117183760"/>
      </c:lineChart>
      <c:dateAx>
        <c:axId val="117183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7183760"/>
        <c:crosses val="autoZero"/>
        <c:auto val="1"/>
        <c:lblOffset val="100"/>
        <c:baseTimeUnit val="years"/>
      </c:dateAx>
      <c:valAx>
        <c:axId val="117183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7183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487.3</c:v>
                </c:pt>
                <c:pt idx="1">
                  <c:v>408.29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FE-421D-89E1-A11F6E989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178160"/>
        <c:axId val="189178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1126.77</c:v>
                </c:pt>
                <c:pt idx="1">
                  <c:v>1044.8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FE-421D-89E1-A11F6E989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178160"/>
        <c:axId val="189178552"/>
      </c:lineChart>
      <c:dateAx>
        <c:axId val="189178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178552"/>
        <c:crosses val="autoZero"/>
        <c:auto val="1"/>
        <c:lblOffset val="100"/>
        <c:baseTimeUnit val="years"/>
      </c:dateAx>
      <c:valAx>
        <c:axId val="189178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178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68.400000000000006</c:v>
                </c:pt>
                <c:pt idx="1">
                  <c:v>66.239999999999995</c:v>
                </c:pt>
                <c:pt idx="2">
                  <c:v>71.84</c:v>
                </c:pt>
                <c:pt idx="3">
                  <c:v>54.54</c:v>
                </c:pt>
                <c:pt idx="4">
                  <c:v>71.77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3A-4E95-B9AF-1AD26C3D5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179728"/>
        <c:axId val="189180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50.9</c:v>
                </c:pt>
                <c:pt idx="1">
                  <c:v>50.82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3A-4E95-B9AF-1AD26C3D5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179728"/>
        <c:axId val="189180120"/>
      </c:lineChart>
      <c:dateAx>
        <c:axId val="189179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180120"/>
        <c:crosses val="autoZero"/>
        <c:auto val="1"/>
        <c:lblOffset val="100"/>
        <c:baseTimeUnit val="years"/>
      </c:dateAx>
      <c:valAx>
        <c:axId val="189180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179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182.49</c:v>
                </c:pt>
                <c:pt idx="4">
                  <c:v>152.80000000000001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A3-4153-9A0D-17DCDEDDE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182976"/>
        <c:axId val="117182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293.27</c:v>
                </c:pt>
                <c:pt idx="1">
                  <c:v>300.52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A3-4153-9A0D-17DCDEDDE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182976"/>
        <c:axId val="117182584"/>
      </c:lineChart>
      <c:dateAx>
        <c:axId val="117182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7182584"/>
        <c:crosses val="autoZero"/>
        <c:auto val="1"/>
        <c:lblOffset val="100"/>
        <c:baseTimeUnit val="years"/>
      </c:dateAx>
      <c:valAx>
        <c:axId val="117182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7182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栃木県　芳賀町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15781</v>
      </c>
      <c r="AM8" s="66"/>
      <c r="AN8" s="66"/>
      <c r="AO8" s="66"/>
      <c r="AP8" s="66"/>
      <c r="AQ8" s="66"/>
      <c r="AR8" s="66"/>
      <c r="AS8" s="66"/>
      <c r="AT8" s="65">
        <f>データ!T6</f>
        <v>70.16</v>
      </c>
      <c r="AU8" s="65"/>
      <c r="AV8" s="65"/>
      <c r="AW8" s="65"/>
      <c r="AX8" s="65"/>
      <c r="AY8" s="65"/>
      <c r="AZ8" s="65"/>
      <c r="BA8" s="65"/>
      <c r="BB8" s="65">
        <f>データ!U6</f>
        <v>224.93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20.23</v>
      </c>
      <c r="Q10" s="65"/>
      <c r="R10" s="65"/>
      <c r="S10" s="65"/>
      <c r="T10" s="65"/>
      <c r="U10" s="65"/>
      <c r="V10" s="65"/>
      <c r="W10" s="65">
        <f>データ!Q6</f>
        <v>93</v>
      </c>
      <c r="X10" s="65"/>
      <c r="Y10" s="65"/>
      <c r="Z10" s="65"/>
      <c r="AA10" s="65"/>
      <c r="AB10" s="65"/>
      <c r="AC10" s="65"/>
      <c r="AD10" s="66">
        <f>データ!R6</f>
        <v>3495</v>
      </c>
      <c r="AE10" s="66"/>
      <c r="AF10" s="66"/>
      <c r="AG10" s="66"/>
      <c r="AH10" s="66"/>
      <c r="AI10" s="66"/>
      <c r="AJ10" s="66"/>
      <c r="AK10" s="2"/>
      <c r="AL10" s="66">
        <f>データ!V6</f>
        <v>3183</v>
      </c>
      <c r="AM10" s="66"/>
      <c r="AN10" s="66"/>
      <c r="AO10" s="66"/>
      <c r="AP10" s="66"/>
      <c r="AQ10" s="66"/>
      <c r="AR10" s="66"/>
      <c r="AS10" s="66"/>
      <c r="AT10" s="65">
        <f>データ!W6</f>
        <v>1.5</v>
      </c>
      <c r="AU10" s="65"/>
      <c r="AV10" s="65"/>
      <c r="AW10" s="65"/>
      <c r="AX10" s="65"/>
      <c r="AY10" s="65"/>
      <c r="AZ10" s="65"/>
      <c r="BA10" s="65"/>
      <c r="BB10" s="65">
        <f>データ!X6</f>
        <v>2122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122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123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55</v>
      </c>
      <c r="N86" s="25" t="s">
        <v>55</v>
      </c>
      <c r="O86" s="25" t="str">
        <f>データ!EO6</f>
        <v>【0.11】</v>
      </c>
    </row>
  </sheetData>
  <sheetProtection algorithmName="SHA-512" hashValue="g6xyA0cnG0SHDXTPcpYSH1KgIwTeKDmLCAkIx8IBJXwXpgGn3RlgcL3RbaY3Kg51XxJC5mwxxQjzRLHsGMPqvg==" saltValue="WGiOtxGz3B+M+jQcVNgv0w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56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57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58</v>
      </c>
      <c r="B3" s="28" t="s">
        <v>59</v>
      </c>
      <c r="C3" s="28" t="s">
        <v>60</v>
      </c>
      <c r="D3" s="28" t="s">
        <v>61</v>
      </c>
      <c r="E3" s="28" t="s">
        <v>62</v>
      </c>
      <c r="F3" s="28" t="s">
        <v>63</v>
      </c>
      <c r="G3" s="28" t="s">
        <v>64</v>
      </c>
      <c r="H3" s="76" t="s">
        <v>65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67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68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 x14ac:dyDescent="0.15">
      <c r="A6" s="27" t="s">
        <v>108</v>
      </c>
      <c r="B6" s="32">
        <f>B7</f>
        <v>2017</v>
      </c>
      <c r="C6" s="32">
        <f t="shared" ref="C6:X6" si="3">C7</f>
        <v>93459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栃木県　芳賀町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20.23</v>
      </c>
      <c r="Q6" s="33">
        <f t="shared" si="3"/>
        <v>93</v>
      </c>
      <c r="R6" s="33">
        <f t="shared" si="3"/>
        <v>3495</v>
      </c>
      <c r="S6" s="33">
        <f t="shared" si="3"/>
        <v>15781</v>
      </c>
      <c r="T6" s="33">
        <f t="shared" si="3"/>
        <v>70.16</v>
      </c>
      <c r="U6" s="33">
        <f t="shared" si="3"/>
        <v>224.93</v>
      </c>
      <c r="V6" s="33">
        <f t="shared" si="3"/>
        <v>3183</v>
      </c>
      <c r="W6" s="33">
        <f t="shared" si="3"/>
        <v>1.5</v>
      </c>
      <c r="X6" s="33">
        <f t="shared" si="3"/>
        <v>2122</v>
      </c>
      <c r="Y6" s="34">
        <f>IF(Y7="",NA(),Y7)</f>
        <v>69.33</v>
      </c>
      <c r="Z6" s="34">
        <f t="shared" ref="Z6:AH6" si="4">IF(Z7="",NA(),Z7)</f>
        <v>88.62</v>
      </c>
      <c r="AA6" s="34">
        <f t="shared" si="4"/>
        <v>91.34</v>
      </c>
      <c r="AB6" s="34">
        <f t="shared" si="4"/>
        <v>91.23</v>
      </c>
      <c r="AC6" s="34">
        <f t="shared" si="4"/>
        <v>97.32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487.3</v>
      </c>
      <c r="BG6" s="34">
        <f t="shared" ref="BG6:BO6" si="7">IF(BG7="",NA(),BG7)</f>
        <v>408.29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1126.77</v>
      </c>
      <c r="BL6" s="34">
        <f t="shared" si="7"/>
        <v>1044.8</v>
      </c>
      <c r="BM6" s="34">
        <f t="shared" si="7"/>
        <v>1081.8</v>
      </c>
      <c r="BN6" s="34">
        <f t="shared" si="7"/>
        <v>974.93</v>
      </c>
      <c r="BO6" s="34">
        <f t="shared" si="7"/>
        <v>855.8</v>
      </c>
      <c r="BP6" s="33" t="str">
        <f>IF(BP7="","",IF(BP7="-","【-】","【"&amp;SUBSTITUTE(TEXT(BP7,"#,##0.00"),"-","△")&amp;"】"))</f>
        <v>【814.89】</v>
      </c>
      <c r="BQ6" s="34">
        <f>IF(BQ7="",NA(),BQ7)</f>
        <v>68.400000000000006</v>
      </c>
      <c r="BR6" s="34">
        <f t="shared" ref="BR6:BZ6" si="8">IF(BR7="",NA(),BR7)</f>
        <v>66.239999999999995</v>
      </c>
      <c r="BS6" s="34">
        <f t="shared" si="8"/>
        <v>71.84</v>
      </c>
      <c r="BT6" s="34">
        <f t="shared" si="8"/>
        <v>54.54</v>
      </c>
      <c r="BU6" s="34">
        <f t="shared" si="8"/>
        <v>71.77</v>
      </c>
      <c r="BV6" s="34">
        <f t="shared" si="8"/>
        <v>50.9</v>
      </c>
      <c r="BW6" s="34">
        <f t="shared" si="8"/>
        <v>50.82</v>
      </c>
      <c r="BX6" s="34">
        <f t="shared" si="8"/>
        <v>52.19</v>
      </c>
      <c r="BY6" s="34">
        <f t="shared" si="8"/>
        <v>55.32</v>
      </c>
      <c r="BZ6" s="34">
        <f t="shared" si="8"/>
        <v>59.8</v>
      </c>
      <c r="CA6" s="33" t="str">
        <f>IF(CA7="","",IF(CA7="-","【-】","【"&amp;SUBSTITUTE(TEXT(CA7,"#,##0.00"),"-","△")&amp;"】"))</f>
        <v>【60.64】</v>
      </c>
      <c r="CB6" s="34">
        <f>IF(CB7="",NA(),CB7)</f>
        <v>150</v>
      </c>
      <c r="CC6" s="34">
        <f t="shared" ref="CC6:CK6" si="9">IF(CC7="",NA(),CC7)</f>
        <v>150</v>
      </c>
      <c r="CD6" s="34">
        <f t="shared" si="9"/>
        <v>150</v>
      </c>
      <c r="CE6" s="34">
        <f t="shared" si="9"/>
        <v>182.49</v>
      </c>
      <c r="CF6" s="34">
        <f t="shared" si="9"/>
        <v>152.80000000000001</v>
      </c>
      <c r="CG6" s="34">
        <f t="shared" si="9"/>
        <v>293.27</v>
      </c>
      <c r="CH6" s="34">
        <f t="shared" si="9"/>
        <v>300.52</v>
      </c>
      <c r="CI6" s="34">
        <f t="shared" si="9"/>
        <v>296.14</v>
      </c>
      <c r="CJ6" s="34">
        <f t="shared" si="9"/>
        <v>283.17</v>
      </c>
      <c r="CK6" s="34">
        <f t="shared" si="9"/>
        <v>263.76</v>
      </c>
      <c r="CL6" s="33" t="str">
        <f>IF(CL7="","",IF(CL7="-","【-】","【"&amp;SUBSTITUTE(TEXT(CL7,"#,##0.00"),"-","△")&amp;"】"))</f>
        <v>【255.52】</v>
      </c>
      <c r="CM6" s="34">
        <f>IF(CM7="",NA(),CM7)</f>
        <v>105.96</v>
      </c>
      <c r="CN6" s="34">
        <f t="shared" ref="CN6:CV6" si="10">IF(CN7="",NA(),CN7)</f>
        <v>105.96</v>
      </c>
      <c r="CO6" s="34">
        <f t="shared" si="10"/>
        <v>105.96</v>
      </c>
      <c r="CP6" s="34">
        <f t="shared" si="10"/>
        <v>105.96</v>
      </c>
      <c r="CQ6" s="34">
        <f t="shared" si="10"/>
        <v>105.96</v>
      </c>
      <c r="CR6" s="34">
        <f t="shared" si="10"/>
        <v>53.78</v>
      </c>
      <c r="CS6" s="34">
        <f t="shared" si="10"/>
        <v>53.24</v>
      </c>
      <c r="CT6" s="34">
        <f t="shared" si="10"/>
        <v>52.31</v>
      </c>
      <c r="CU6" s="34">
        <f t="shared" si="10"/>
        <v>60.65</v>
      </c>
      <c r="CV6" s="34">
        <f t="shared" si="10"/>
        <v>51.75</v>
      </c>
      <c r="CW6" s="33" t="str">
        <f>IF(CW7="","",IF(CW7="-","【-】","【"&amp;SUBSTITUTE(TEXT(CW7,"#,##0.00"),"-","△")&amp;"】"))</f>
        <v>【52.49】</v>
      </c>
      <c r="CX6" s="34">
        <f>IF(CX7="",NA(),CX7)</f>
        <v>97.18</v>
      </c>
      <c r="CY6" s="34">
        <f t="shared" ref="CY6:DG6" si="11">IF(CY7="",NA(),CY7)</f>
        <v>97.5</v>
      </c>
      <c r="CZ6" s="34">
        <f t="shared" si="11"/>
        <v>97.4</v>
      </c>
      <c r="DA6" s="34">
        <f t="shared" si="11"/>
        <v>97.77</v>
      </c>
      <c r="DB6" s="34">
        <f t="shared" si="11"/>
        <v>97.83</v>
      </c>
      <c r="DC6" s="34">
        <f t="shared" si="11"/>
        <v>84.06</v>
      </c>
      <c r="DD6" s="34">
        <f t="shared" si="11"/>
        <v>84.07</v>
      </c>
      <c r="DE6" s="34">
        <f t="shared" si="11"/>
        <v>84.32</v>
      </c>
      <c r="DF6" s="34">
        <f t="shared" si="11"/>
        <v>84.58</v>
      </c>
      <c r="DG6" s="34">
        <f t="shared" si="11"/>
        <v>84.84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0.03</v>
      </c>
      <c r="EK6" s="34">
        <f t="shared" si="14"/>
        <v>0.02</v>
      </c>
      <c r="EL6" s="34">
        <f t="shared" si="14"/>
        <v>0.01</v>
      </c>
      <c r="EM6" s="34">
        <f t="shared" si="14"/>
        <v>2.0499999999999998</v>
      </c>
      <c r="EN6" s="34">
        <f t="shared" si="14"/>
        <v>0.01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93459</v>
      </c>
      <c r="D7" s="36">
        <v>47</v>
      </c>
      <c r="E7" s="36">
        <v>17</v>
      </c>
      <c r="F7" s="36">
        <v>5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20.23</v>
      </c>
      <c r="Q7" s="37">
        <v>93</v>
      </c>
      <c r="R7" s="37">
        <v>3495</v>
      </c>
      <c r="S7" s="37">
        <v>15781</v>
      </c>
      <c r="T7" s="37">
        <v>70.16</v>
      </c>
      <c r="U7" s="37">
        <v>224.93</v>
      </c>
      <c r="V7" s="37">
        <v>3183</v>
      </c>
      <c r="W7" s="37">
        <v>1.5</v>
      </c>
      <c r="X7" s="37">
        <v>2122</v>
      </c>
      <c r="Y7" s="37">
        <v>69.33</v>
      </c>
      <c r="Z7" s="37">
        <v>88.62</v>
      </c>
      <c r="AA7" s="37">
        <v>91.34</v>
      </c>
      <c r="AB7" s="37">
        <v>91.23</v>
      </c>
      <c r="AC7" s="37">
        <v>97.32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487.3</v>
      </c>
      <c r="BG7" s="37">
        <v>408.29</v>
      </c>
      <c r="BH7" s="37">
        <v>0</v>
      </c>
      <c r="BI7" s="37">
        <v>0</v>
      </c>
      <c r="BJ7" s="37">
        <v>0</v>
      </c>
      <c r="BK7" s="37">
        <v>1126.77</v>
      </c>
      <c r="BL7" s="37">
        <v>1044.8</v>
      </c>
      <c r="BM7" s="37">
        <v>1081.8</v>
      </c>
      <c r="BN7" s="37">
        <v>974.93</v>
      </c>
      <c r="BO7" s="37">
        <v>855.8</v>
      </c>
      <c r="BP7" s="37">
        <v>814.89</v>
      </c>
      <c r="BQ7" s="37">
        <v>68.400000000000006</v>
      </c>
      <c r="BR7" s="37">
        <v>66.239999999999995</v>
      </c>
      <c r="BS7" s="37">
        <v>71.84</v>
      </c>
      <c r="BT7" s="37">
        <v>54.54</v>
      </c>
      <c r="BU7" s="37">
        <v>71.77</v>
      </c>
      <c r="BV7" s="37">
        <v>50.9</v>
      </c>
      <c r="BW7" s="37">
        <v>50.82</v>
      </c>
      <c r="BX7" s="37">
        <v>52.19</v>
      </c>
      <c r="BY7" s="37">
        <v>55.32</v>
      </c>
      <c r="BZ7" s="37">
        <v>59.8</v>
      </c>
      <c r="CA7" s="37">
        <v>60.64</v>
      </c>
      <c r="CB7" s="37">
        <v>150</v>
      </c>
      <c r="CC7" s="37">
        <v>150</v>
      </c>
      <c r="CD7" s="37">
        <v>150</v>
      </c>
      <c r="CE7" s="37">
        <v>182.49</v>
      </c>
      <c r="CF7" s="37">
        <v>152.80000000000001</v>
      </c>
      <c r="CG7" s="37">
        <v>293.27</v>
      </c>
      <c r="CH7" s="37">
        <v>300.52</v>
      </c>
      <c r="CI7" s="37">
        <v>296.14</v>
      </c>
      <c r="CJ7" s="37">
        <v>283.17</v>
      </c>
      <c r="CK7" s="37">
        <v>263.76</v>
      </c>
      <c r="CL7" s="37">
        <v>255.52</v>
      </c>
      <c r="CM7" s="37">
        <v>105.96</v>
      </c>
      <c r="CN7" s="37">
        <v>105.96</v>
      </c>
      <c r="CO7" s="37">
        <v>105.96</v>
      </c>
      <c r="CP7" s="37">
        <v>105.96</v>
      </c>
      <c r="CQ7" s="37">
        <v>105.96</v>
      </c>
      <c r="CR7" s="37">
        <v>53.78</v>
      </c>
      <c r="CS7" s="37">
        <v>53.24</v>
      </c>
      <c r="CT7" s="37">
        <v>52.31</v>
      </c>
      <c r="CU7" s="37">
        <v>60.65</v>
      </c>
      <c r="CV7" s="37">
        <v>51.75</v>
      </c>
      <c r="CW7" s="37">
        <v>52.49</v>
      </c>
      <c r="CX7" s="37">
        <v>97.18</v>
      </c>
      <c r="CY7" s="37">
        <v>97.5</v>
      </c>
      <c r="CZ7" s="37">
        <v>97.4</v>
      </c>
      <c r="DA7" s="37">
        <v>97.77</v>
      </c>
      <c r="DB7" s="37">
        <v>97.83</v>
      </c>
      <c r="DC7" s="37">
        <v>84.06</v>
      </c>
      <c r="DD7" s="37">
        <v>84.07</v>
      </c>
      <c r="DE7" s="37">
        <v>84.32</v>
      </c>
      <c r="DF7" s="37">
        <v>84.58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0.03</v>
      </c>
      <c r="EK7" s="37">
        <v>0.02</v>
      </c>
      <c r="EL7" s="37">
        <v>0.01</v>
      </c>
      <c r="EM7" s="37">
        <v>2.0499999999999998</v>
      </c>
      <c r="EN7" s="37">
        <v>0.01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59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栃木県</cp:lastModifiedBy>
  <cp:lastPrinted>2019-01-22T00:36:32Z</cp:lastPrinted>
  <dcterms:created xsi:type="dcterms:W3CDTF">2018-12-03T09:22:08Z</dcterms:created>
  <dcterms:modified xsi:type="dcterms:W3CDTF">2019-02-07T07:43:59Z</dcterms:modified>
  <cp:category/>
</cp:coreProperties>
</file>