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L:\05財政担当\R5（2023）\④公営企業\02 公営企業決算統計\16 公営企業に係る経営比較分析表（令和４年度決算）の分析等について\03 市町等→県\19芳賀町（修正待ち）\02 修正（0227）\"/>
    </mc:Choice>
  </mc:AlternateContent>
  <xr:revisionPtr revIDLastSave="0" documentId="13_ncr:1_{2BEF94F0-39EB-4093-BA00-72421E756147}" xr6:coauthVersionLast="47" xr6:coauthVersionMax="47" xr10:uidLastSave="{00000000-0000-0000-0000-000000000000}"/>
  <workbookProtection workbookAlgorithmName="SHA-512" workbookHashValue="oD5/8Ee0sz3qV0F8Z903rK1wJGFGErnFnKVp4hqGZWN/b32+EE+WNVAXrbm2bRcw5fBA8wmglWjjDlkg71UgNw==" workbookSaltValue="nAmjxE3LM05pGL9Ps+cFTQ==" workbookSpinCount="100000" lockStructure="1"/>
  <bookViews>
    <workbookView xWindow="28680" yWindow="1620" windowWidth="29040" windowHeight="1584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AT8" i="4" s="1"/>
  <c r="S6" i="5"/>
  <c r="AL8" i="4" s="1"/>
  <c r="R6" i="5"/>
  <c r="AD10" i="4" s="1"/>
  <c r="Q6" i="5"/>
  <c r="P6" i="5"/>
  <c r="P10" i="4" s="1"/>
  <c r="O6" i="5"/>
  <c r="I10" i="4" s="1"/>
  <c r="N6" i="5"/>
  <c r="B10" i="4" s="1"/>
  <c r="M6" i="5"/>
  <c r="AD8" i="4" s="1"/>
  <c r="L6" i="5"/>
  <c r="W8" i="4" s="1"/>
  <c r="K6" i="5"/>
  <c r="P8" i="4" s="1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BB10" i="4"/>
  <c r="AT10" i="4"/>
  <c r="AL10" i="4"/>
  <c r="W10" i="4"/>
  <c r="BB8" i="4"/>
  <c r="I8" i="4"/>
  <c r="B6" i="4"/>
</calcChain>
</file>

<file path=xl/sharedStrings.xml><?xml version="1.0" encoding="utf-8"?>
<sst xmlns="http://schemas.openxmlformats.org/spreadsheetml/2006/main" count="236" uniqueCount="121">
  <si>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</si>
  <si>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</si>
  <si>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</si>
  <si>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</si>
  <si>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</si>
  <si>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</si>
  <si>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</si>
  <si>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</si>
  <si>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</si>
  <si>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</si>
  <si>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</si>
  <si>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</si>
  <si>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</si>
  <si>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</si>
  <si>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</si>
  <si>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</si>
  <si>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</si>
  <si>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</si>
  <si>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</si>
  <si>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</si>
  <si>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</si>
  <si>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</si>
  <si>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</si>
  <si>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</si>
  <si>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</si>
  <si>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</si>
  <si>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</si>
  <si>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</si>
  <si>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</si>
  <si>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</si>
  <si>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</si>
  <si>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</si>
  <si>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</si>
  <si>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</si>
  <si>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</si>
  <si>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</si>
  <si>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</si>
  <si>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</si>
  <si>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</si>
  <si>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</si>
  <si>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</si>
  <si>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</si>
  <si>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</si>
  <si>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</si>
  <si>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</si>
  <si>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</si>
  <si>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</si>
  <si>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</si>
  <si>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</si>
  <si>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</si>
  <si>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</si>
  <si>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</si>
  <si>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</si>
  <si>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</si>
  <si>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</si>
  <si>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</si>
  <si>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</si>
  <si>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</si>
  <si>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</si>
  <si>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</si>
  <si>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</si>
  <si>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</si>
  <si>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</si>
  <si>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</si>
  <si>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</si>
  <si>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</si>
  <si>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</si>
  <si>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</si>
  <si>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</si>
  <si>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</si>
  <si>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</si>
  <si>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</si>
  <si>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</si>
  <si>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</si>
  <si>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</si>
  <si>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</si>
  <si>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</si>
  <si>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</si>
  <si>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</si>
  <si>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</si>
  <si>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</si>
  <si>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</si>
  <si>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</si>
  <si>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</si>
  <si>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</si>
  <si>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</si>
  <si>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</si>
  <si>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</si>
  <si>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</si>
  <si>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</si>
  <si>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</si>
  <si>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</si>
  <si>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</si>
  <si>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</si>
  <si>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</si>
  <si>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</si>
  <si>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</si>
  <si>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</si>
  <si>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</si>
  <si>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栃木県　芳賀町</t>
  </si>
  <si>
    <t>法非適用</t>
  </si>
  <si>
    <t>下水道事業</t>
  </si>
  <si>
    <t>農業集落排水</t>
  </si>
  <si>
    <t>F1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</si>
  <si>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</si>
  <si>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</si>
  <si>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</si>
  <si>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</si>
  <si>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</si>
  <si>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</si>
  <si>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</si>
  <si>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</si>
  <si>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</si>
  <si>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</si>
  <si>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</si>
  <si>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</si>
  <si>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</si>
  <si>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</si>
  <si>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稲毛田地区、上給地区、城興寺地区、五行地区は町内８地区の中でも供用開始が早く、使用年数が30年程度となっている。不明水のある箇所については、調査を実施し管渠修繕を進めていく予定である。
　老朽化した管渠については、計画的な更新を検討していく。</t>
    <phoneticPr fontId="4"/>
  </si>
  <si>
    <t>　芳賀町の農業集落排水事業は、稲毛田・城興寺・上給・五行・東水沼・社后・八ツ木・下高中部の全８地区で採択されており、全地区において整備は完了している。現在は維持管理が主であり、劣化した施設機器の修繕や交換を計画的に進めている。
　収益的収支比率については、東日本大震災の影響が大きく、震災後しばらくは低い状態が続いていたが、平成29年度は97.32%まで回復している。その後低下傾向にあったが、令和４年度は修繕費用が少なかったため、収益的収支比率は高くなった。
　経費回収率については、平成30年度には79.52%まで回復したものの、老朽化に伴う修繕費の増加により低下傾向にある。
　加入率が高く、全地区整備完了していることから、新規加入による増収は見込めず、人口減少に伴い、使用料収入は今後減少していくことが予想される。一方、施設の老朽化等による修繕の支出は増加が見込まれるため、使用料の見直しなどにより、今後適正な料金収入を検討していく必要がある。</t>
    <rPh sb="188" eb="192">
      <t>テイカケイコウ</t>
    </rPh>
    <rPh sb="198" eb="200">
      <t>レイワ</t>
    </rPh>
    <rPh sb="201" eb="203">
      <t>ネンド</t>
    </rPh>
    <rPh sb="209" eb="210">
      <t>スク</t>
    </rPh>
    <rPh sb="217" eb="220">
      <t>シュウエキテキ</t>
    </rPh>
    <rPh sb="220" eb="224">
      <t>シュウシヒリツ</t>
    </rPh>
    <rPh sb="225" eb="226">
      <t>タカ</t>
    </rPh>
    <rPh sb="262" eb="264">
      <t>カイフク</t>
    </rPh>
    <rPh sb="270" eb="273">
      <t>ロウキュウカ</t>
    </rPh>
    <rPh sb="274" eb="275">
      <t>トモナ</t>
    </rPh>
    <rPh sb="276" eb="279">
      <t>シュウゼンヒ</t>
    </rPh>
    <rPh sb="280" eb="282">
      <t>ゾウカ</t>
    </rPh>
    <rPh sb="285" eb="289">
      <t>テイカケイコウ</t>
    </rPh>
    <phoneticPr fontId="4"/>
  </si>
  <si>
    <t>　町内全８地区の整備が完了しており、新規加入等による大幅な増収などは見込めないため、今後は更なる費用削減を検討する。
　また、汚水処理に係る費用を賄うためには、適正な使用料を確保すべく、使用料の徴収方法や料金体系の見直しを検討する必要がある。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</si>
</sst>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AF-4007-955F-50F3CC56A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427184"/>
        <c:axId val="438421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0.02</c:v>
                </c:pt>
                <c:pt idx="2">
                  <c:v>0.02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AF-4007-955F-50F3CC56A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427184"/>
        <c:axId val="438421304"/>
      </c:lineChart>
      <c:dateAx>
        <c:axId val="4384271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38421304"/>
        <c:crosses val="autoZero"/>
        <c:auto val="1"/>
        <c:lblOffset val="100"/>
        <c:baseTimeUnit val="years"/>
      </c:dateAx>
      <c:valAx>
        <c:axId val="438421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8427184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94.3</c:v>
                </c:pt>
                <c:pt idx="1">
                  <c:v>93.3</c:v>
                </c:pt>
                <c:pt idx="2">
                  <c:v>92.4</c:v>
                </c:pt>
                <c:pt idx="3">
                  <c:v>91.36</c:v>
                </c:pt>
                <c:pt idx="4">
                  <c:v>95.57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AF-466A-8FB9-3F7CCA425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426008"/>
        <c:axId val="438425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AF-466A-8FB9-3F7CCA425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426008"/>
        <c:axId val="438425224"/>
      </c:lineChart>
      <c:dateAx>
        <c:axId val="4384260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38425224"/>
        <c:crosses val="autoZero"/>
        <c:auto val="1"/>
        <c:lblOffset val="100"/>
        <c:baseTimeUnit val="years"/>
      </c:dateAx>
      <c:valAx>
        <c:axId val="438425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8426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82-4CC8-932B-CDDA0DA3A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420520"/>
        <c:axId val="438425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82-4CC8-932B-CDDA0DA3A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420520"/>
        <c:axId val="438425616"/>
      </c:lineChart>
      <c:dateAx>
        <c:axId val="4384205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38425616"/>
        <c:crosses val="autoZero"/>
        <c:auto val="1"/>
        <c:lblOffset val="100"/>
        <c:baseTimeUnit val="years"/>
      </c:dateAx>
      <c:valAx>
        <c:axId val="438425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8420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34-497D-B508-952B14B03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170480"/>
        <c:axId val="444170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34-497D-B508-952B14B03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170480"/>
        <c:axId val="444170088"/>
      </c:lineChart>
      <c:dateAx>
        <c:axId val="4441704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4170088"/>
        <c:crosses val="autoZero"/>
        <c:auto val="1"/>
        <c:lblOffset val="100"/>
        <c:baseTimeUnit val="years"/>
      </c:dateAx>
      <c:valAx>
        <c:axId val="444170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4170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B8-436D-90E4-6DAE1FE8A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163032"/>
        <c:axId val="444155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B8-436D-90E4-6DAE1FE8A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163032"/>
        <c:axId val="444155976"/>
      </c:lineChart>
      <c:dateAx>
        <c:axId val="444163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4155976"/>
        <c:crosses val="autoZero"/>
        <c:auto val="1"/>
        <c:lblOffset val="100"/>
        <c:baseTimeUnit val="years"/>
      </c:dateAx>
      <c:valAx>
        <c:axId val="444155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4163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5C-4DDD-BF00-6D43B29A6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158328"/>
        <c:axId val="444166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5C-4DDD-BF00-6D43B29A6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158328"/>
        <c:axId val="444166952"/>
      </c:lineChart>
      <c:dateAx>
        <c:axId val="4441583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4166952"/>
        <c:crosses val="autoZero"/>
        <c:auto val="1"/>
        <c:lblOffset val="100"/>
        <c:baseTimeUnit val="years"/>
      </c:dateAx>
      <c:valAx>
        <c:axId val="444166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4158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1902.74</c:v>
                </c:pt>
                <c:pt idx="2">
                  <c:v>1673.34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4A-4AAD-95E1-38C681FA3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158720"/>
        <c:axId val="444159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654.91999999999996</c:v>
                </c:pt>
                <c:pt idx="1">
                  <c:v>654.71</c:v>
                </c:pt>
                <c:pt idx="2">
                  <c:v>783.8</c:v>
                </c:pt>
                <c:pt idx="3">
                  <c:v>778.81</c:v>
                </c:pt>
                <c:pt idx="4">
                  <c:v>718.49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4A-4AAD-95E1-38C681FA3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158720"/>
        <c:axId val="444159896"/>
      </c:lineChart>
      <c:dateAx>
        <c:axId val="444158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4159896"/>
        <c:crosses val="autoZero"/>
        <c:auto val="1"/>
        <c:lblOffset val="100"/>
        <c:baseTimeUnit val="years"/>
      </c:dateAx>
      <c:valAx>
        <c:axId val="444159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4158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79.52</c:v>
                </c:pt>
                <c:pt idx="1">
                  <c:v>66.319999999999993</c:v>
                </c:pt>
                <c:pt idx="2">
                  <c:v>70.42</c:v>
                </c:pt>
                <c:pt idx="3">
                  <c:v>65.05</c:v>
                </c:pt>
                <c:pt idx="4">
                  <c:v>70.11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1E-49E9-BE7E-F5103E5B2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163424"/>
        <c:axId val="444162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65.39</c:v>
                </c:pt>
                <c:pt idx="1">
                  <c:v>65.37</c:v>
                </c:pt>
                <c:pt idx="2">
                  <c:v>68.11</c:v>
                </c:pt>
                <c:pt idx="3">
                  <c:v>67.23</c:v>
                </c:pt>
                <c:pt idx="4">
                  <c:v>61.82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1E-49E9-BE7E-F5103E5B2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163424"/>
        <c:axId val="444162248"/>
      </c:lineChart>
      <c:dateAx>
        <c:axId val="4441634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4162248"/>
        <c:crosses val="autoZero"/>
        <c:auto val="1"/>
        <c:lblOffset val="100"/>
        <c:baseTimeUnit val="years"/>
      </c:dateAx>
      <c:valAx>
        <c:axId val="444162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4163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155.47999999999999</c:v>
                </c:pt>
                <c:pt idx="1">
                  <c:v>150</c:v>
                </c:pt>
                <c:pt idx="2">
                  <c:v>153.06</c:v>
                </c:pt>
                <c:pt idx="3">
                  <c:v>150</c:v>
                </c:pt>
                <c:pt idx="4">
                  <c:v>162.79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CE-4165-8F9D-F52614539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164600"/>
        <c:axId val="44416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230.88</c:v>
                </c:pt>
                <c:pt idx="1">
                  <c:v>228.99</c:v>
                </c:pt>
                <c:pt idx="2">
                  <c:v>222.41</c:v>
                </c:pt>
                <c:pt idx="3">
                  <c:v>228.21</c:v>
                </c:pt>
                <c:pt idx="4">
                  <c:v>246.9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CE-4165-8F9D-F52614539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164600"/>
        <c:axId val="444164992"/>
      </c:lineChart>
      <c:dateAx>
        <c:axId val="4441646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4164992"/>
        <c:crosses val="autoZero"/>
        <c:auto val="1"/>
        <c:lblOffset val="100"/>
        <c:baseTimeUnit val="years"/>
      </c:dateAx>
      <c:valAx>
        <c:axId val="44416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4164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105.96</c:v>
                </c:pt>
                <c:pt idx="1">
                  <c:v>105.96</c:v>
                </c:pt>
                <c:pt idx="2">
                  <c:v>105.96</c:v>
                </c:pt>
                <c:pt idx="3">
                  <c:v>105.96</c:v>
                </c:pt>
                <c:pt idx="4">
                  <c:v>105.96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43-4B42-B73D-096DAF714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5139112"/>
        <c:axId val="495134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56.72</c:v>
                </c:pt>
                <c:pt idx="1">
                  <c:v>54.06</c:v>
                </c:pt>
                <c:pt idx="2">
                  <c:v>55.26</c:v>
                </c:pt>
                <c:pt idx="3">
                  <c:v>54.54</c:v>
                </c:pt>
                <c:pt idx="4">
                  <c:v>52.9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43-4B42-B73D-096DAF714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139112"/>
        <c:axId val="495134408"/>
      </c:lineChart>
      <c:dateAx>
        <c:axId val="495139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95134408"/>
        <c:crosses val="autoZero"/>
        <c:auto val="1"/>
        <c:lblOffset val="100"/>
        <c:baseTimeUnit val="years"/>
      </c:dateAx>
      <c:valAx>
        <c:axId val="495134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5139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69.78</c:v>
                </c:pt>
                <c:pt idx="1">
                  <c:v>98</c:v>
                </c:pt>
                <c:pt idx="2">
                  <c:v>98.3</c:v>
                </c:pt>
                <c:pt idx="3">
                  <c:v>98.16</c:v>
                </c:pt>
                <c:pt idx="4">
                  <c:v>98.19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E2-488B-AA55-920298847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5139896"/>
        <c:axId val="495133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90.04</c:v>
                </c:pt>
                <c:pt idx="1">
                  <c:v>90.11</c:v>
                </c:pt>
                <c:pt idx="2">
                  <c:v>90.52</c:v>
                </c:pt>
                <c:pt idx="3">
                  <c:v>90.3</c:v>
                </c:pt>
                <c:pt idx="4">
                  <c:v>90.3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E2-488B-AA55-920298847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139896"/>
        <c:axId val="495133624"/>
      </c:lineChart>
      <c:dateAx>
        <c:axId val="495139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95133624"/>
        <c:crosses val="autoZero"/>
        <c:auto val="1"/>
        <c:lblOffset val="100"/>
        <c:baseTimeUnit val="years"/>
      </c:dateAx>
      <c:valAx>
        <c:axId val="495133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5139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【809.19】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="85" zoomScaleNormal="85" workbookViewId="0"/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2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2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30" t="str">
        <f>データ!H6</f>
        <v>栃木県　芳賀町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2">
      <c r="A8" s="2"/>
      <c r="B8" s="40" t="str">
        <f>データ!I6</f>
        <v>法非適用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農業集落排水</v>
      </c>
      <c r="Q8" s="40"/>
      <c r="R8" s="40"/>
      <c r="S8" s="40"/>
      <c r="T8" s="40"/>
      <c r="U8" s="40"/>
      <c r="V8" s="40"/>
      <c r="W8" s="40" t="str">
        <f>データ!L6</f>
        <v>F1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15549</v>
      </c>
      <c r="AM8" s="42"/>
      <c r="AN8" s="42"/>
      <c r="AO8" s="42"/>
      <c r="AP8" s="42"/>
      <c r="AQ8" s="42"/>
      <c r="AR8" s="42"/>
      <c r="AS8" s="42"/>
      <c r="AT8" s="35">
        <f>データ!T6</f>
        <v>70.16</v>
      </c>
      <c r="AU8" s="35"/>
      <c r="AV8" s="35"/>
      <c r="AW8" s="35"/>
      <c r="AX8" s="35"/>
      <c r="AY8" s="35"/>
      <c r="AZ8" s="35"/>
      <c r="BA8" s="35"/>
      <c r="BB8" s="35">
        <f>データ!U6</f>
        <v>221.62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2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2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 t="str">
        <f>データ!O6</f>
        <v>該当数値なし</v>
      </c>
      <c r="J10" s="35"/>
      <c r="K10" s="35"/>
      <c r="L10" s="35"/>
      <c r="M10" s="35"/>
      <c r="N10" s="35"/>
      <c r="O10" s="35"/>
      <c r="P10" s="35">
        <f>データ!P6</f>
        <v>19.87</v>
      </c>
      <c r="Q10" s="35"/>
      <c r="R10" s="35"/>
      <c r="S10" s="35"/>
      <c r="T10" s="35"/>
      <c r="U10" s="35"/>
      <c r="V10" s="35"/>
      <c r="W10" s="35">
        <f>データ!Q6</f>
        <v>98</v>
      </c>
      <c r="X10" s="35"/>
      <c r="Y10" s="35"/>
      <c r="Z10" s="35"/>
      <c r="AA10" s="35"/>
      <c r="AB10" s="35"/>
      <c r="AC10" s="35"/>
      <c r="AD10" s="42">
        <f>データ!R6</f>
        <v>3561</v>
      </c>
      <c r="AE10" s="42"/>
      <c r="AF10" s="42"/>
      <c r="AG10" s="42"/>
      <c r="AH10" s="42"/>
      <c r="AI10" s="42"/>
      <c r="AJ10" s="42"/>
      <c r="AK10" s="2"/>
      <c r="AL10" s="42">
        <f>データ!V6</f>
        <v>3088</v>
      </c>
      <c r="AM10" s="42"/>
      <c r="AN10" s="42"/>
      <c r="AO10" s="42"/>
      <c r="AP10" s="42"/>
      <c r="AQ10" s="42"/>
      <c r="AR10" s="42"/>
      <c r="AS10" s="42"/>
      <c r="AT10" s="35">
        <f>データ!W6</f>
        <v>1.5</v>
      </c>
      <c r="AU10" s="35"/>
      <c r="AV10" s="35"/>
      <c r="AW10" s="35"/>
      <c r="AX10" s="35"/>
      <c r="AY10" s="35"/>
      <c r="AZ10" s="35"/>
      <c r="BA10" s="35"/>
      <c r="BB10" s="35">
        <f>データ!X6</f>
        <v>2058.67</v>
      </c>
      <c r="BC10" s="35"/>
      <c r="BD10" s="35"/>
      <c r="BE10" s="35"/>
      <c r="BF10" s="35"/>
      <c r="BG10" s="35"/>
      <c r="BH10" s="35"/>
      <c r="BI10" s="35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2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2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119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118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2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2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120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2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x14ac:dyDescent="0.2">
      <c r="C84" s="2"/>
    </row>
    <row r="85" spans="1:78" hidden="1" x14ac:dyDescent="0.2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2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【809.19】</v>
      </c>
      <c r="I86" s="12" t="str">
        <f>データ!CA6</f>
        <v>【57.02】</v>
      </c>
      <c r="J86" s="12" t="str">
        <f>データ!CL6</f>
        <v>【273.68】</v>
      </c>
      <c r="K86" s="12" t="str">
        <f>データ!CW6</f>
        <v>【52.55】</v>
      </c>
      <c r="L86" s="12" t="str">
        <f>データ!DH6</f>
        <v>【87.30】</v>
      </c>
      <c r="M86" s="12" t="s">
        <v>44</v>
      </c>
      <c r="N86" s="12" t="s">
        <v>45</v>
      </c>
      <c r="O86" s="12" t="str">
        <f>データ!EO6</f>
        <v>【0.02】</v>
      </c>
    </row>
  </sheetData>
  <sheetProtection algorithmName="SHA-512" hashValue="q+kams3OQUNwsrQ8B1NAtvppSZ6T1d/gsX28Hwu1lkrgUv5yMhqaxDyOyYARZdBnp7ONy/q4ugMSmlWsx56DZQ==" saltValue="/vhW5vobAhowOtA7DFCGdg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" x14ac:dyDescent="0.2"/>
  <cols>
    <col min="2" max="144" width="11.90625" customWidth="1"/>
  </cols>
  <sheetData>
    <row r="1" spans="1:145" x14ac:dyDescent="0.2">
      <c r="A1" t="s">
        <v>46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2">
      <c r="A2" s="14" t="s">
        <v>47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2">
      <c r="A3" s="14" t="s">
        <v>48</v>
      </c>
      <c r="B3" s="15" t="s">
        <v>49</v>
      </c>
      <c r="C3" s="15" t="s">
        <v>50</v>
      </c>
      <c r="D3" s="15" t="s">
        <v>51</v>
      </c>
      <c r="E3" s="15" t="s">
        <v>52</v>
      </c>
      <c r="F3" s="15" t="s">
        <v>53</v>
      </c>
      <c r="G3" s="15" t="s">
        <v>54</v>
      </c>
      <c r="H3" s="73" t="s">
        <v>55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56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57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2">
      <c r="A4" s="14" t="s">
        <v>58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59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60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61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62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63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64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65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66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67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68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69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2">
      <c r="A5" s="14" t="s">
        <v>70</v>
      </c>
      <c r="B5" s="17"/>
      <c r="C5" s="17"/>
      <c r="D5" s="17"/>
      <c r="E5" s="17"/>
      <c r="F5" s="17"/>
      <c r="G5" s="17"/>
      <c r="H5" s="18" t="s">
        <v>71</v>
      </c>
      <c r="I5" s="18" t="s">
        <v>72</v>
      </c>
      <c r="J5" s="18" t="s">
        <v>73</v>
      </c>
      <c r="K5" s="18" t="s">
        <v>74</v>
      </c>
      <c r="L5" s="18" t="s">
        <v>75</v>
      </c>
      <c r="M5" s="18" t="s">
        <v>5</v>
      </c>
      <c r="N5" s="18" t="s">
        <v>76</v>
      </c>
      <c r="O5" s="18" t="s">
        <v>77</v>
      </c>
      <c r="P5" s="18" t="s">
        <v>78</v>
      </c>
      <c r="Q5" s="18" t="s">
        <v>79</v>
      </c>
      <c r="R5" s="18" t="s">
        <v>80</v>
      </c>
      <c r="S5" s="18" t="s">
        <v>81</v>
      </c>
      <c r="T5" s="18" t="s">
        <v>82</v>
      </c>
      <c r="U5" s="18" t="s">
        <v>83</v>
      </c>
      <c r="V5" s="18" t="s">
        <v>84</v>
      </c>
      <c r="W5" s="18" t="s">
        <v>85</v>
      </c>
      <c r="X5" s="18" t="s">
        <v>86</v>
      </c>
      <c r="Y5" s="18" t="s">
        <v>87</v>
      </c>
      <c r="Z5" s="18" t="s">
        <v>88</v>
      </c>
      <c r="AA5" s="18" t="s">
        <v>89</v>
      </c>
      <c r="AB5" s="18" t="s">
        <v>90</v>
      </c>
      <c r="AC5" s="18" t="s">
        <v>91</v>
      </c>
      <c r="AD5" s="18" t="s">
        <v>92</v>
      </c>
      <c r="AE5" s="18" t="s">
        <v>93</v>
      </c>
      <c r="AF5" s="18" t="s">
        <v>94</v>
      </c>
      <c r="AG5" s="18" t="s">
        <v>95</v>
      </c>
      <c r="AH5" s="18" t="s">
        <v>96</v>
      </c>
      <c r="AI5" s="18" t="s">
        <v>31</v>
      </c>
      <c r="AJ5" s="18" t="s">
        <v>87</v>
      </c>
      <c r="AK5" s="18" t="s">
        <v>88</v>
      </c>
      <c r="AL5" s="18" t="s">
        <v>89</v>
      </c>
      <c r="AM5" s="18" t="s">
        <v>90</v>
      </c>
      <c r="AN5" s="18" t="s">
        <v>91</v>
      </c>
      <c r="AO5" s="18" t="s">
        <v>92</v>
      </c>
      <c r="AP5" s="18" t="s">
        <v>93</v>
      </c>
      <c r="AQ5" s="18" t="s">
        <v>94</v>
      </c>
      <c r="AR5" s="18" t="s">
        <v>95</v>
      </c>
      <c r="AS5" s="18" t="s">
        <v>96</v>
      </c>
      <c r="AT5" s="18" t="s">
        <v>97</v>
      </c>
      <c r="AU5" s="18" t="s">
        <v>87</v>
      </c>
      <c r="AV5" s="18" t="s">
        <v>88</v>
      </c>
      <c r="AW5" s="18" t="s">
        <v>89</v>
      </c>
      <c r="AX5" s="18" t="s">
        <v>90</v>
      </c>
      <c r="AY5" s="18" t="s">
        <v>91</v>
      </c>
      <c r="AZ5" s="18" t="s">
        <v>92</v>
      </c>
      <c r="BA5" s="18" t="s">
        <v>93</v>
      </c>
      <c r="BB5" s="18" t="s">
        <v>94</v>
      </c>
      <c r="BC5" s="18" t="s">
        <v>95</v>
      </c>
      <c r="BD5" s="18" t="s">
        <v>96</v>
      </c>
      <c r="BE5" s="18" t="s">
        <v>97</v>
      </c>
      <c r="BF5" s="18" t="s">
        <v>87</v>
      </c>
      <c r="BG5" s="18" t="s">
        <v>88</v>
      </c>
      <c r="BH5" s="18" t="s">
        <v>89</v>
      </c>
      <c r="BI5" s="18" t="s">
        <v>90</v>
      </c>
      <c r="BJ5" s="18" t="s">
        <v>91</v>
      </c>
      <c r="BK5" s="18" t="s">
        <v>92</v>
      </c>
      <c r="BL5" s="18" t="s">
        <v>93</v>
      </c>
      <c r="BM5" s="18" t="s">
        <v>94</v>
      </c>
      <c r="BN5" s="18" t="s">
        <v>95</v>
      </c>
      <c r="BO5" s="18" t="s">
        <v>96</v>
      </c>
      <c r="BP5" s="18" t="s">
        <v>97</v>
      </c>
      <c r="BQ5" s="18" t="s">
        <v>87</v>
      </c>
      <c r="BR5" s="18" t="s">
        <v>88</v>
      </c>
      <c r="BS5" s="18" t="s">
        <v>89</v>
      </c>
      <c r="BT5" s="18" t="s">
        <v>90</v>
      </c>
      <c r="BU5" s="18" t="s">
        <v>91</v>
      </c>
      <c r="BV5" s="18" t="s">
        <v>92</v>
      </c>
      <c r="BW5" s="18" t="s">
        <v>93</v>
      </c>
      <c r="BX5" s="18" t="s">
        <v>94</v>
      </c>
      <c r="BY5" s="18" t="s">
        <v>95</v>
      </c>
      <c r="BZ5" s="18" t="s">
        <v>96</v>
      </c>
      <c r="CA5" s="18" t="s">
        <v>97</v>
      </c>
      <c r="CB5" s="18" t="s">
        <v>87</v>
      </c>
      <c r="CC5" s="18" t="s">
        <v>88</v>
      </c>
      <c r="CD5" s="18" t="s">
        <v>89</v>
      </c>
      <c r="CE5" s="18" t="s">
        <v>90</v>
      </c>
      <c r="CF5" s="18" t="s">
        <v>91</v>
      </c>
      <c r="CG5" s="18" t="s">
        <v>92</v>
      </c>
      <c r="CH5" s="18" t="s">
        <v>93</v>
      </c>
      <c r="CI5" s="18" t="s">
        <v>94</v>
      </c>
      <c r="CJ5" s="18" t="s">
        <v>95</v>
      </c>
      <c r="CK5" s="18" t="s">
        <v>96</v>
      </c>
      <c r="CL5" s="18" t="s">
        <v>97</v>
      </c>
      <c r="CM5" s="18" t="s">
        <v>87</v>
      </c>
      <c r="CN5" s="18" t="s">
        <v>88</v>
      </c>
      <c r="CO5" s="18" t="s">
        <v>89</v>
      </c>
      <c r="CP5" s="18" t="s">
        <v>90</v>
      </c>
      <c r="CQ5" s="18" t="s">
        <v>91</v>
      </c>
      <c r="CR5" s="18" t="s">
        <v>92</v>
      </c>
      <c r="CS5" s="18" t="s">
        <v>93</v>
      </c>
      <c r="CT5" s="18" t="s">
        <v>94</v>
      </c>
      <c r="CU5" s="18" t="s">
        <v>95</v>
      </c>
      <c r="CV5" s="18" t="s">
        <v>96</v>
      </c>
      <c r="CW5" s="18" t="s">
        <v>97</v>
      </c>
      <c r="CX5" s="18" t="s">
        <v>87</v>
      </c>
      <c r="CY5" s="18" t="s">
        <v>88</v>
      </c>
      <c r="CZ5" s="18" t="s">
        <v>89</v>
      </c>
      <c r="DA5" s="18" t="s">
        <v>90</v>
      </c>
      <c r="DB5" s="18" t="s">
        <v>91</v>
      </c>
      <c r="DC5" s="18" t="s">
        <v>92</v>
      </c>
      <c r="DD5" s="18" t="s">
        <v>93</v>
      </c>
      <c r="DE5" s="18" t="s">
        <v>94</v>
      </c>
      <c r="DF5" s="18" t="s">
        <v>95</v>
      </c>
      <c r="DG5" s="18" t="s">
        <v>96</v>
      </c>
      <c r="DH5" s="18" t="s">
        <v>97</v>
      </c>
      <c r="DI5" s="18" t="s">
        <v>87</v>
      </c>
      <c r="DJ5" s="18" t="s">
        <v>88</v>
      </c>
      <c r="DK5" s="18" t="s">
        <v>89</v>
      </c>
      <c r="DL5" s="18" t="s">
        <v>90</v>
      </c>
      <c r="DM5" s="18" t="s">
        <v>91</v>
      </c>
      <c r="DN5" s="18" t="s">
        <v>92</v>
      </c>
      <c r="DO5" s="18" t="s">
        <v>93</v>
      </c>
      <c r="DP5" s="18" t="s">
        <v>94</v>
      </c>
      <c r="DQ5" s="18" t="s">
        <v>95</v>
      </c>
      <c r="DR5" s="18" t="s">
        <v>96</v>
      </c>
      <c r="DS5" s="18" t="s">
        <v>97</v>
      </c>
      <c r="DT5" s="18" t="s">
        <v>87</v>
      </c>
      <c r="DU5" s="18" t="s">
        <v>88</v>
      </c>
      <c r="DV5" s="18" t="s">
        <v>89</v>
      </c>
      <c r="DW5" s="18" t="s">
        <v>90</v>
      </c>
      <c r="DX5" s="18" t="s">
        <v>91</v>
      </c>
      <c r="DY5" s="18" t="s">
        <v>92</v>
      </c>
      <c r="DZ5" s="18" t="s">
        <v>93</v>
      </c>
      <c r="EA5" s="18" t="s">
        <v>94</v>
      </c>
      <c r="EB5" s="18" t="s">
        <v>95</v>
      </c>
      <c r="EC5" s="18" t="s">
        <v>96</v>
      </c>
      <c r="ED5" s="18" t="s">
        <v>97</v>
      </c>
      <c r="EE5" s="18" t="s">
        <v>87</v>
      </c>
      <c r="EF5" s="18" t="s">
        <v>88</v>
      </c>
      <c r="EG5" s="18" t="s">
        <v>89</v>
      </c>
      <c r="EH5" s="18" t="s">
        <v>90</v>
      </c>
      <c r="EI5" s="18" t="s">
        <v>91</v>
      </c>
      <c r="EJ5" s="18" t="s">
        <v>92</v>
      </c>
      <c r="EK5" s="18" t="s">
        <v>93</v>
      </c>
      <c r="EL5" s="18" t="s">
        <v>94</v>
      </c>
      <c r="EM5" s="18" t="s">
        <v>95</v>
      </c>
      <c r="EN5" s="18" t="s">
        <v>96</v>
      </c>
      <c r="EO5" s="18" t="s">
        <v>97</v>
      </c>
    </row>
    <row r="6" spans="1:145" s="22" customFormat="1" x14ac:dyDescent="0.2">
      <c r="A6" s="14" t="s">
        <v>98</v>
      </c>
      <c r="B6" s="19">
        <f>B7</f>
        <v>2022</v>
      </c>
      <c r="C6" s="19">
        <f t="shared" ref="C6:X6" si="3">C7</f>
        <v>93459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栃木県　芳賀町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F1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19.87</v>
      </c>
      <c r="Q6" s="20">
        <f t="shared" si="3"/>
        <v>98</v>
      </c>
      <c r="R6" s="20">
        <f t="shared" si="3"/>
        <v>3561</v>
      </c>
      <c r="S6" s="20">
        <f t="shared" si="3"/>
        <v>15549</v>
      </c>
      <c r="T6" s="20">
        <f t="shared" si="3"/>
        <v>70.16</v>
      </c>
      <c r="U6" s="20">
        <f t="shared" si="3"/>
        <v>221.62</v>
      </c>
      <c r="V6" s="20">
        <f t="shared" si="3"/>
        <v>3088</v>
      </c>
      <c r="W6" s="20">
        <f t="shared" si="3"/>
        <v>1.5</v>
      </c>
      <c r="X6" s="20">
        <f t="shared" si="3"/>
        <v>2058.67</v>
      </c>
      <c r="Y6" s="21">
        <f>IF(Y7="",NA(),Y7)</f>
        <v>94.3</v>
      </c>
      <c r="Z6" s="21">
        <f t="shared" ref="Z6:AH6" si="4">IF(Z7="",NA(),Z7)</f>
        <v>93.3</v>
      </c>
      <c r="AA6" s="21">
        <f t="shared" si="4"/>
        <v>92.4</v>
      </c>
      <c r="AB6" s="21">
        <f t="shared" si="4"/>
        <v>91.36</v>
      </c>
      <c r="AC6" s="21">
        <f t="shared" si="4"/>
        <v>95.57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1">
        <f t="shared" ref="BG6:BO6" si="7">IF(BG7="",NA(),BG7)</f>
        <v>1902.74</v>
      </c>
      <c r="BH6" s="21">
        <f t="shared" si="7"/>
        <v>1673.34</v>
      </c>
      <c r="BI6" s="20">
        <f t="shared" si="7"/>
        <v>0</v>
      </c>
      <c r="BJ6" s="20">
        <f t="shared" si="7"/>
        <v>0</v>
      </c>
      <c r="BK6" s="21">
        <f t="shared" si="7"/>
        <v>654.91999999999996</v>
      </c>
      <c r="BL6" s="21">
        <f t="shared" si="7"/>
        <v>654.71</v>
      </c>
      <c r="BM6" s="21">
        <f t="shared" si="7"/>
        <v>783.8</v>
      </c>
      <c r="BN6" s="21">
        <f t="shared" si="7"/>
        <v>778.81</v>
      </c>
      <c r="BO6" s="21">
        <f t="shared" si="7"/>
        <v>718.49</v>
      </c>
      <c r="BP6" s="20" t="str">
        <f>IF(BP7="","",IF(BP7="-","【-】","【"&amp;SUBSTITUTE(TEXT(BP7,"#,##0.00"),"-","△")&amp;"】"))</f>
        <v>【809.19】</v>
      </c>
      <c r="BQ6" s="21">
        <f>IF(BQ7="",NA(),BQ7)</f>
        <v>79.52</v>
      </c>
      <c r="BR6" s="21">
        <f t="shared" ref="BR6:BZ6" si="8">IF(BR7="",NA(),BR7)</f>
        <v>66.319999999999993</v>
      </c>
      <c r="BS6" s="21">
        <f t="shared" si="8"/>
        <v>70.42</v>
      </c>
      <c r="BT6" s="21">
        <f t="shared" si="8"/>
        <v>65.05</v>
      </c>
      <c r="BU6" s="21">
        <f t="shared" si="8"/>
        <v>70.11</v>
      </c>
      <c r="BV6" s="21">
        <f t="shared" si="8"/>
        <v>65.39</v>
      </c>
      <c r="BW6" s="21">
        <f t="shared" si="8"/>
        <v>65.37</v>
      </c>
      <c r="BX6" s="21">
        <f t="shared" si="8"/>
        <v>68.11</v>
      </c>
      <c r="BY6" s="21">
        <f t="shared" si="8"/>
        <v>67.23</v>
      </c>
      <c r="BZ6" s="21">
        <f t="shared" si="8"/>
        <v>61.82</v>
      </c>
      <c r="CA6" s="20" t="str">
        <f>IF(CA7="","",IF(CA7="-","【-】","【"&amp;SUBSTITUTE(TEXT(CA7,"#,##0.00"),"-","△")&amp;"】"))</f>
        <v>【57.02】</v>
      </c>
      <c r="CB6" s="21">
        <f>IF(CB7="",NA(),CB7)</f>
        <v>155.47999999999999</v>
      </c>
      <c r="CC6" s="21">
        <f t="shared" ref="CC6:CK6" si="9">IF(CC7="",NA(),CC7)</f>
        <v>150</v>
      </c>
      <c r="CD6" s="21">
        <f t="shared" si="9"/>
        <v>153.06</v>
      </c>
      <c r="CE6" s="21">
        <f t="shared" si="9"/>
        <v>150</v>
      </c>
      <c r="CF6" s="21">
        <f t="shared" si="9"/>
        <v>162.79</v>
      </c>
      <c r="CG6" s="21">
        <f t="shared" si="9"/>
        <v>230.88</v>
      </c>
      <c r="CH6" s="21">
        <f t="shared" si="9"/>
        <v>228.99</v>
      </c>
      <c r="CI6" s="21">
        <f t="shared" si="9"/>
        <v>222.41</v>
      </c>
      <c r="CJ6" s="21">
        <f t="shared" si="9"/>
        <v>228.21</v>
      </c>
      <c r="CK6" s="21">
        <f t="shared" si="9"/>
        <v>246.9</v>
      </c>
      <c r="CL6" s="20" t="str">
        <f>IF(CL7="","",IF(CL7="-","【-】","【"&amp;SUBSTITUTE(TEXT(CL7,"#,##0.00"),"-","△")&amp;"】"))</f>
        <v>【273.68】</v>
      </c>
      <c r="CM6" s="21">
        <f>IF(CM7="",NA(),CM7)</f>
        <v>105.96</v>
      </c>
      <c r="CN6" s="21">
        <f t="shared" ref="CN6:CV6" si="10">IF(CN7="",NA(),CN7)</f>
        <v>105.96</v>
      </c>
      <c r="CO6" s="21">
        <f t="shared" si="10"/>
        <v>105.96</v>
      </c>
      <c r="CP6" s="21">
        <f t="shared" si="10"/>
        <v>105.96</v>
      </c>
      <c r="CQ6" s="21">
        <f t="shared" si="10"/>
        <v>105.96</v>
      </c>
      <c r="CR6" s="21">
        <f t="shared" si="10"/>
        <v>56.72</v>
      </c>
      <c r="CS6" s="21">
        <f t="shared" si="10"/>
        <v>54.06</v>
      </c>
      <c r="CT6" s="21">
        <f t="shared" si="10"/>
        <v>55.26</v>
      </c>
      <c r="CU6" s="21">
        <f t="shared" si="10"/>
        <v>54.54</v>
      </c>
      <c r="CV6" s="21">
        <f t="shared" si="10"/>
        <v>52.9</v>
      </c>
      <c r="CW6" s="20" t="str">
        <f>IF(CW7="","",IF(CW7="-","【-】","【"&amp;SUBSTITUTE(TEXT(CW7,"#,##0.00"),"-","△")&amp;"】"))</f>
        <v>【52.55】</v>
      </c>
      <c r="CX6" s="21">
        <f>IF(CX7="",NA(),CX7)</f>
        <v>69.78</v>
      </c>
      <c r="CY6" s="21">
        <f t="shared" ref="CY6:DG6" si="11">IF(CY7="",NA(),CY7)</f>
        <v>98</v>
      </c>
      <c r="CZ6" s="21">
        <f t="shared" si="11"/>
        <v>98.3</v>
      </c>
      <c r="DA6" s="21">
        <f t="shared" si="11"/>
        <v>98.16</v>
      </c>
      <c r="DB6" s="21">
        <f t="shared" si="11"/>
        <v>98.19</v>
      </c>
      <c r="DC6" s="21">
        <f t="shared" si="11"/>
        <v>90.04</v>
      </c>
      <c r="DD6" s="21">
        <f t="shared" si="11"/>
        <v>90.11</v>
      </c>
      <c r="DE6" s="21">
        <f t="shared" si="11"/>
        <v>90.52</v>
      </c>
      <c r="DF6" s="21">
        <f t="shared" si="11"/>
        <v>90.3</v>
      </c>
      <c r="DG6" s="21">
        <f t="shared" si="11"/>
        <v>90.3</v>
      </c>
      <c r="DH6" s="20" t="str">
        <f>IF(DH7="","",IF(DH7="-","【-】","【"&amp;SUBSTITUTE(TEXT(DH7,"#,##0.00"),"-","△")&amp;"】"))</f>
        <v>【87.30】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0.04</v>
      </c>
      <c r="EK6" s="21">
        <f t="shared" si="14"/>
        <v>0.02</v>
      </c>
      <c r="EL6" s="21">
        <f t="shared" si="14"/>
        <v>0.02</v>
      </c>
      <c r="EM6" s="21">
        <f t="shared" si="14"/>
        <v>0.01</v>
      </c>
      <c r="EN6" s="21">
        <f t="shared" si="14"/>
        <v>0.01</v>
      </c>
      <c r="EO6" s="20" t="str">
        <f>IF(EO7="","",IF(EO7="-","【-】","【"&amp;SUBSTITUTE(TEXT(EO7,"#,##0.00"),"-","△")&amp;"】"))</f>
        <v>【0.02】</v>
      </c>
    </row>
    <row r="7" spans="1:145" s="22" customFormat="1" x14ac:dyDescent="0.2">
      <c r="A7" s="14"/>
      <c r="B7" s="23">
        <v>2022</v>
      </c>
      <c r="C7" s="23">
        <v>93459</v>
      </c>
      <c r="D7" s="23">
        <v>47</v>
      </c>
      <c r="E7" s="23">
        <v>17</v>
      </c>
      <c r="F7" s="23">
        <v>5</v>
      </c>
      <c r="G7" s="23">
        <v>0</v>
      </c>
      <c r="H7" s="23" t="s">
        <v>99</v>
      </c>
      <c r="I7" s="23" t="s">
        <v>100</v>
      </c>
      <c r="J7" s="23" t="s">
        <v>101</v>
      </c>
      <c r="K7" s="23" t="s">
        <v>102</v>
      </c>
      <c r="L7" s="23" t="s">
        <v>103</v>
      </c>
      <c r="M7" s="23" t="s">
        <v>104</v>
      </c>
      <c r="N7" s="24" t="s">
        <v>105</v>
      </c>
      <c r="O7" s="24" t="s">
        <v>106</v>
      </c>
      <c r="P7" s="24">
        <v>19.87</v>
      </c>
      <c r="Q7" s="24">
        <v>98</v>
      </c>
      <c r="R7" s="24">
        <v>3561</v>
      </c>
      <c r="S7" s="24">
        <v>15549</v>
      </c>
      <c r="T7" s="24">
        <v>70.16</v>
      </c>
      <c r="U7" s="24">
        <v>221.62</v>
      </c>
      <c r="V7" s="24">
        <v>3088</v>
      </c>
      <c r="W7" s="24">
        <v>1.5</v>
      </c>
      <c r="X7" s="24">
        <v>2058.67</v>
      </c>
      <c r="Y7" s="24">
        <v>94.3</v>
      </c>
      <c r="Z7" s="24">
        <v>93.3</v>
      </c>
      <c r="AA7" s="24">
        <v>92.4</v>
      </c>
      <c r="AB7" s="24">
        <v>91.36</v>
      </c>
      <c r="AC7" s="24">
        <v>95.57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1902.74</v>
      </c>
      <c r="BH7" s="24">
        <v>1673.34</v>
      </c>
      <c r="BI7" s="24">
        <v>0</v>
      </c>
      <c r="BJ7" s="24">
        <v>0</v>
      </c>
      <c r="BK7" s="24">
        <v>654.91999999999996</v>
      </c>
      <c r="BL7" s="24">
        <v>654.71</v>
      </c>
      <c r="BM7" s="24">
        <v>783.8</v>
      </c>
      <c r="BN7" s="24">
        <v>778.81</v>
      </c>
      <c r="BO7" s="24">
        <v>718.49</v>
      </c>
      <c r="BP7" s="24">
        <v>809.19</v>
      </c>
      <c r="BQ7" s="24">
        <v>79.52</v>
      </c>
      <c r="BR7" s="24">
        <v>66.319999999999993</v>
      </c>
      <c r="BS7" s="24">
        <v>70.42</v>
      </c>
      <c r="BT7" s="24">
        <v>65.05</v>
      </c>
      <c r="BU7" s="24">
        <v>70.11</v>
      </c>
      <c r="BV7" s="24">
        <v>65.39</v>
      </c>
      <c r="BW7" s="24">
        <v>65.37</v>
      </c>
      <c r="BX7" s="24">
        <v>68.11</v>
      </c>
      <c r="BY7" s="24">
        <v>67.23</v>
      </c>
      <c r="BZ7" s="24">
        <v>61.82</v>
      </c>
      <c r="CA7" s="24">
        <v>57.02</v>
      </c>
      <c r="CB7" s="24">
        <v>155.47999999999999</v>
      </c>
      <c r="CC7" s="24">
        <v>150</v>
      </c>
      <c r="CD7" s="24">
        <v>153.06</v>
      </c>
      <c r="CE7" s="24">
        <v>150</v>
      </c>
      <c r="CF7" s="24">
        <v>162.79</v>
      </c>
      <c r="CG7" s="24">
        <v>230.88</v>
      </c>
      <c r="CH7" s="24">
        <v>228.99</v>
      </c>
      <c r="CI7" s="24">
        <v>222.41</v>
      </c>
      <c r="CJ7" s="24">
        <v>228.21</v>
      </c>
      <c r="CK7" s="24">
        <v>246.9</v>
      </c>
      <c r="CL7" s="24">
        <v>273.68</v>
      </c>
      <c r="CM7" s="24">
        <v>105.96</v>
      </c>
      <c r="CN7" s="24">
        <v>105.96</v>
      </c>
      <c r="CO7" s="24">
        <v>105.96</v>
      </c>
      <c r="CP7" s="24">
        <v>105.96</v>
      </c>
      <c r="CQ7" s="24">
        <v>105.96</v>
      </c>
      <c r="CR7" s="24">
        <v>56.72</v>
      </c>
      <c r="CS7" s="24">
        <v>54.06</v>
      </c>
      <c r="CT7" s="24">
        <v>55.26</v>
      </c>
      <c r="CU7" s="24">
        <v>54.54</v>
      </c>
      <c r="CV7" s="24">
        <v>52.9</v>
      </c>
      <c r="CW7" s="24">
        <v>52.55</v>
      </c>
      <c r="CX7" s="24">
        <v>69.78</v>
      </c>
      <c r="CY7" s="24">
        <v>98</v>
      </c>
      <c r="CZ7" s="24">
        <v>98.3</v>
      </c>
      <c r="DA7" s="24">
        <v>98.16</v>
      </c>
      <c r="DB7" s="24">
        <v>98.19</v>
      </c>
      <c r="DC7" s="24">
        <v>90.04</v>
      </c>
      <c r="DD7" s="24">
        <v>90.11</v>
      </c>
      <c r="DE7" s="24">
        <v>90.52</v>
      </c>
      <c r="DF7" s="24">
        <v>90.3</v>
      </c>
      <c r="DG7" s="24">
        <v>90.3</v>
      </c>
      <c r="DH7" s="24">
        <v>87.3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0.04</v>
      </c>
      <c r="EK7" s="24">
        <v>0.02</v>
      </c>
      <c r="EL7" s="24">
        <v>0.02</v>
      </c>
      <c r="EM7" s="24">
        <v>0.01</v>
      </c>
      <c r="EN7" s="24">
        <v>0.01</v>
      </c>
      <c r="EO7" s="24">
        <v>0.02</v>
      </c>
    </row>
    <row r="8" spans="1:145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2">
      <c r="A9" s="26"/>
      <c r="B9" s="26" t="s">
        <v>107</v>
      </c>
      <c r="C9" s="26" t="s">
        <v>108</v>
      </c>
      <c r="D9" s="26" t="s">
        <v>109</v>
      </c>
      <c r="E9" s="26" t="s">
        <v>110</v>
      </c>
      <c r="F9" s="26" t="s">
        <v>111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2">
      <c r="A10" s="26" t="s">
        <v>49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112</v>
      </c>
    </row>
    <row r="12" spans="1:145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113</v>
      </c>
    </row>
    <row r="13" spans="1:145" x14ac:dyDescent="0.2">
      <c r="B13" t="s">
        <v>114</v>
      </c>
      <c r="C13" t="s">
        <v>115</v>
      </c>
      <c r="D13" t="s">
        <v>115</v>
      </c>
      <c r="E13" t="s">
        <v>116</v>
      </c>
      <c r="F13" t="s">
        <v>116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池田　直斗</cp:lastModifiedBy>
  <cp:lastPrinted>2024-01-22T11:25:00Z</cp:lastPrinted>
  <dcterms:created xsi:type="dcterms:W3CDTF">2023-12-12T02:53:08Z</dcterms:created>
  <dcterms:modified xsi:type="dcterms:W3CDTF">2024-02-27T11:15:22Z</dcterms:modified>
  <cp:category/>
</cp:coreProperties>
</file>