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19芳賀町（修正待ち）\02 修正（0227）\"/>
    </mc:Choice>
  </mc:AlternateContent>
  <xr:revisionPtr revIDLastSave="0" documentId="13_ncr:1_{2BEF94F0-39EB-4093-BA00-72421E756147}" xr6:coauthVersionLast="47" xr6:coauthVersionMax="47" xr10:uidLastSave="{00000000-0000-0000-0000-000000000000}"/>
  <workbookProtection workbookAlgorithmName="SHA-512" workbookHashValue="oD5/8Ee0sz3qV0F8Z903rK1wJGFGErnFnKVp4hqGZWN/b32+EE+WNVAXrbm2bRcw5fBA8wmglWjjDlkg71UgNw==" workbookSaltValue="nAmjxE3LM05pGL9Ps+cFTQ==" workbookSpinCount="100000" lockStructure="1"/>
  <bookViews>
    <workbookView xWindow="28680" yWindow="16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BB10" i="4"/>
  <c r="AT10" i="4"/>
  <c r="AL10" i="4"/>
  <c r="W10" i="4"/>
  <c r="BB8" i="4"/>
  <c r="I8" i="4"/>
  <c r="B6" i="4"/>
</calcChain>
</file>

<file path=xl/sharedStrings.xml><?xml version="1.0" encoding="utf-8"?>
<sst xmlns="http://schemas.openxmlformats.org/spreadsheetml/2006/main" count="236" uniqueCount="121">
  <si>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</si>
  <si>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</si>
  <si>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</si>
  <si>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</si>
  <si>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</si>
  <si>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</si>
  <si>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</si>
  <si>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</si>
  <si>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</si>
  <si>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</si>
  <si>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</si>
  <si>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</si>
  <si>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</si>
  <si>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</si>
  <si>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</si>
  <si>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</si>
  <si>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</si>
  <si>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</si>
  <si>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</si>
  <si>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</si>
  <si>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</si>
  <si>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</si>
  <si>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</si>
  <si>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</si>
  <si>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</si>
  <si>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</si>
  <si>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</si>
  <si>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</si>
  <si>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</si>
  <si>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</si>
  <si>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</si>
  <si>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</si>
  <si>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</si>
  <si>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</si>
  <si>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</si>
  <si>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</si>
  <si>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</si>
  <si>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</si>
  <si>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</si>
  <si>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</si>
  <si>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</si>
  <si>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</si>
  <si>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</si>
  <si>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</si>
  <si>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</si>
  <si>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</si>
  <si>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</si>
  <si>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</si>
  <si>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</si>
  <si>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</si>
  <si>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</si>
  <si>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</si>
  <si>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</si>
  <si>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</si>
  <si>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</si>
  <si>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</si>
  <si>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</si>
  <si>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</si>
  <si>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</si>
  <si>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</si>
  <si>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</si>
  <si>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</si>
  <si>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</si>
  <si>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</si>
  <si>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</si>
  <si>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</si>
  <si>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</si>
  <si>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</si>
  <si>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</si>
  <si>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</si>
  <si>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</si>
  <si>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</si>
  <si>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</si>
  <si>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</si>
  <si>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</si>
  <si>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</si>
  <si>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</si>
  <si>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</si>
  <si>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</si>
  <si>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</si>
  <si>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</si>
  <si>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</si>
  <si>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</si>
  <si>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</si>
  <si>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</si>
  <si>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</si>
  <si>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</si>
  <si>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</si>
  <si>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</si>
  <si>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</si>
  <si>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</si>
  <si>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</si>
  <si>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</si>
  <si>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</si>
  <si>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</si>
  <si>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</si>
  <si>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</si>
  <si>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</si>
  <si>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</si>
  <si>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</si>
  <si>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</si>
  <si>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</si>
  <si>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</si>
  <si>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</si>
  <si>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</si>
  <si>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</si>
  <si>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</si>
  <si>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</si>
  <si>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</si>
  <si>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</si>
  <si>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</si>
  <si>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</si>
  <si>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</si>
  <si>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</si>
  <si>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</si>
  <si>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</si>
  <si>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</si>
  <si>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</si>
  <si>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稲毛田地区、上給地区、城興寺地区、五行地区は町内８地区の中でも供用開始が早く、使用年数が30年程度となっている。不明水のある箇所については、調査を実施し管渠修繕を進めていく予定である。
　老朽化した管渠については、計画的な更新を検討していく。</t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</si>
  <si>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後しばらくは低い状態が続いていたが、平成29年度は97.32%まで回復している。その後低下傾向にあったが、令和４年度は修繕費用が少なかったため、収益的収支比率は高くなった。
　経費回収率については、平成30年度には79.52%まで回復したものの、老朽化に伴う修繕費の増加により低下傾向にある。
　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今後適正な料金収入を検討していく必要がある。</t>
    <rPh sb="188" eb="192">
      <t>テイカケイコウ</t>
    </rPh>
    <rPh sb="198" eb="200">
      <t>レイワ</t>
    </rPh>
    <rPh sb="201" eb="203">
      <t>ネンド</t>
    </rPh>
    <rPh sb="209" eb="210">
      <t>スク</t>
    </rPh>
    <rPh sb="217" eb="220">
      <t>シュウエキテキ</t>
    </rPh>
    <rPh sb="220" eb="224">
      <t>シュウシヒリツ</t>
    </rPh>
    <rPh sb="225" eb="226">
      <t>タカ</t>
    </rPh>
    <rPh sb="262" eb="264">
      <t>カイフク</t>
    </rPh>
    <rPh sb="270" eb="273">
      <t>ロウキュウカ</t>
    </rPh>
    <rPh sb="274" eb="275">
      <t>トモナ</t>
    </rPh>
    <rPh sb="276" eb="279">
      <t>シュウゼンヒ</t>
    </rPh>
    <rPh sb="280" eb="282">
      <t>ゾウカ</t>
    </rPh>
    <rPh sb="285" eb="289">
      <t>テイカケイコウ</t>
    </rPh>
    <phoneticPr fontId="4"/>
  </si>
  <si>
    <t>　町内全８地区の整備が完了しており、新規加入等による大幅な増収などは見込めないため、今後は更なる費用削減を検討する。
　また、汚水処理に係る費用を賄うためには、適正な使用料を確保すべく、使用料の徴収方法や料金体系の見直しを検討する必要がある。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</si>
</sst>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F-4007-955F-50F3CC56A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7184"/>
        <c:axId val="43842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F-4007-955F-50F3CC56A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27184"/>
        <c:axId val="438421304"/>
      </c:lineChart>
      <c:dateAx>
        <c:axId val="438427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421304"/>
        <c:crosses val="autoZero"/>
        <c:auto val="1"/>
        <c:lblOffset val="100"/>
        <c:baseTimeUnit val="years"/>
      </c:dateAx>
      <c:valAx>
        <c:axId val="43842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4271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3-4B42-B73D-096DAF71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139112"/>
        <c:axId val="495134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3-4B42-B73D-096DAF71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39112"/>
        <c:axId val="495134408"/>
      </c:lineChart>
      <c:dateAx>
        <c:axId val="495139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5134408"/>
        <c:crosses val="autoZero"/>
        <c:auto val="1"/>
        <c:lblOffset val="100"/>
        <c:baseTimeUnit val="years"/>
      </c:dateAx>
      <c:valAx>
        <c:axId val="495134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5139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69.78</c:v>
                </c:pt>
                <c:pt idx="1">
                  <c:v>98</c:v>
                </c:pt>
                <c:pt idx="2">
                  <c:v>98.3</c:v>
                </c:pt>
                <c:pt idx="3">
                  <c:v>98.16</c:v>
                </c:pt>
                <c:pt idx="4">
                  <c:v>98.19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2-488B-AA55-920298847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139896"/>
        <c:axId val="495133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2-488B-AA55-920298847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39896"/>
        <c:axId val="495133624"/>
      </c:lineChart>
      <c:dateAx>
        <c:axId val="495139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5133624"/>
        <c:crosses val="autoZero"/>
        <c:auto val="1"/>
        <c:lblOffset val="100"/>
        <c:baseTimeUnit val="years"/>
      </c:dateAx>
      <c:valAx>
        <c:axId val="495133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513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94.3</c:v>
                </c:pt>
                <c:pt idx="1">
                  <c:v>93.3</c:v>
                </c:pt>
                <c:pt idx="2">
                  <c:v>92.4</c:v>
                </c:pt>
                <c:pt idx="3">
                  <c:v>91.36</c:v>
                </c:pt>
                <c:pt idx="4">
                  <c:v>95.57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F-466A-8FB9-3F7CCA425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6008"/>
        <c:axId val="438425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F-466A-8FB9-3F7CCA425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26008"/>
        <c:axId val="438425224"/>
      </c:lineChart>
      <c:dateAx>
        <c:axId val="438426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425224"/>
        <c:crosses val="autoZero"/>
        <c:auto val="1"/>
        <c:lblOffset val="100"/>
        <c:baseTimeUnit val="years"/>
      </c:dateAx>
      <c:valAx>
        <c:axId val="438425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42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2-4CC8-932B-CDDA0DA3A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0520"/>
        <c:axId val="43842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2-4CC8-932B-CDDA0DA3A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20520"/>
        <c:axId val="438425616"/>
      </c:lineChart>
      <c:dateAx>
        <c:axId val="438420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8425616"/>
        <c:crosses val="autoZero"/>
        <c:auto val="1"/>
        <c:lblOffset val="100"/>
        <c:baseTimeUnit val="years"/>
      </c:dateAx>
      <c:valAx>
        <c:axId val="43842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42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4-497D-B508-952B14B03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70480"/>
        <c:axId val="44417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4-497D-B508-952B14B03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70480"/>
        <c:axId val="444170088"/>
      </c:lineChart>
      <c:dateAx>
        <c:axId val="444170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170088"/>
        <c:crosses val="autoZero"/>
        <c:auto val="1"/>
        <c:lblOffset val="100"/>
        <c:baseTimeUnit val="years"/>
      </c:dateAx>
      <c:valAx>
        <c:axId val="44417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7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8-436D-90E4-6DAE1FE8A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63032"/>
        <c:axId val="444155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8-436D-90E4-6DAE1FE8A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63032"/>
        <c:axId val="444155976"/>
      </c:lineChart>
      <c:dateAx>
        <c:axId val="444163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155976"/>
        <c:crosses val="autoZero"/>
        <c:auto val="1"/>
        <c:lblOffset val="100"/>
        <c:baseTimeUnit val="years"/>
      </c:dateAx>
      <c:valAx>
        <c:axId val="444155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63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C-4DDD-BF00-6D43B29A6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58328"/>
        <c:axId val="44416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C-4DDD-BF00-6D43B29A6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58328"/>
        <c:axId val="444166952"/>
      </c:lineChart>
      <c:dateAx>
        <c:axId val="444158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166952"/>
        <c:crosses val="autoZero"/>
        <c:auto val="1"/>
        <c:lblOffset val="100"/>
        <c:baseTimeUnit val="years"/>
      </c:dateAx>
      <c:valAx>
        <c:axId val="44416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58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1902.74</c:v>
                </c:pt>
                <c:pt idx="2">
                  <c:v>1673.34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A-4AAD-95E1-38C681FA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58720"/>
        <c:axId val="444159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A-4AAD-95E1-38C681FA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58720"/>
        <c:axId val="444159896"/>
      </c:lineChart>
      <c:dateAx>
        <c:axId val="444158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159896"/>
        <c:crosses val="autoZero"/>
        <c:auto val="1"/>
        <c:lblOffset val="100"/>
        <c:baseTimeUnit val="years"/>
      </c:dateAx>
      <c:valAx>
        <c:axId val="444159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5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79.52</c:v>
                </c:pt>
                <c:pt idx="1">
                  <c:v>66.319999999999993</c:v>
                </c:pt>
                <c:pt idx="2">
                  <c:v>70.42</c:v>
                </c:pt>
                <c:pt idx="3">
                  <c:v>65.05</c:v>
                </c:pt>
                <c:pt idx="4">
                  <c:v>70.11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E-49E9-BE7E-F5103E5B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63424"/>
        <c:axId val="444162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E-49E9-BE7E-F5103E5B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63424"/>
        <c:axId val="444162248"/>
      </c:lineChart>
      <c:dateAx>
        <c:axId val="444163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162248"/>
        <c:crosses val="autoZero"/>
        <c:auto val="1"/>
        <c:lblOffset val="100"/>
        <c:baseTimeUnit val="years"/>
      </c:dateAx>
      <c:valAx>
        <c:axId val="444162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155.47999999999999</c:v>
                </c:pt>
                <c:pt idx="1">
                  <c:v>150</c:v>
                </c:pt>
                <c:pt idx="2">
                  <c:v>153.06</c:v>
                </c:pt>
                <c:pt idx="3">
                  <c:v>150</c:v>
                </c:pt>
                <c:pt idx="4">
                  <c:v>162.79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E-4165-8F9D-F5261453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64600"/>
        <c:axId val="44416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E-4165-8F9D-F5261453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64600"/>
        <c:axId val="444164992"/>
      </c:lineChart>
      <c:dateAx>
        <c:axId val="444164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164992"/>
        <c:crosses val="autoZero"/>
        <c:auto val="1"/>
        <c:lblOffset val="100"/>
        <c:baseTimeUnit val="years"/>
      </c:dateAx>
      <c:valAx>
        <c:axId val="44416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64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芳賀町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15549</v>
      </c>
      <c r="AM8" s="42"/>
      <c r="AN8" s="42"/>
      <c r="AO8" s="42"/>
      <c r="AP8" s="42"/>
      <c r="AQ8" s="42"/>
      <c r="AR8" s="42"/>
      <c r="AS8" s="42"/>
      <c r="AT8" s="35">
        <f>データ!T6</f>
        <v>70.16</v>
      </c>
      <c r="AU8" s="35"/>
      <c r="AV8" s="35"/>
      <c r="AW8" s="35"/>
      <c r="AX8" s="35"/>
      <c r="AY8" s="35"/>
      <c r="AZ8" s="35"/>
      <c r="BA8" s="35"/>
      <c r="BB8" s="35">
        <f>データ!U6</f>
        <v>221.62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19.87</v>
      </c>
      <c r="Q10" s="35"/>
      <c r="R10" s="35"/>
      <c r="S10" s="35"/>
      <c r="T10" s="35"/>
      <c r="U10" s="35"/>
      <c r="V10" s="35"/>
      <c r="W10" s="35">
        <f>データ!Q6</f>
        <v>98</v>
      </c>
      <c r="X10" s="35"/>
      <c r="Y10" s="35"/>
      <c r="Z10" s="35"/>
      <c r="AA10" s="35"/>
      <c r="AB10" s="35"/>
      <c r="AC10" s="35"/>
      <c r="AD10" s="42">
        <f>データ!R6</f>
        <v>3561</v>
      </c>
      <c r="AE10" s="42"/>
      <c r="AF10" s="42"/>
      <c r="AG10" s="42"/>
      <c r="AH10" s="42"/>
      <c r="AI10" s="42"/>
      <c r="AJ10" s="42"/>
      <c r="AK10" s="2"/>
      <c r="AL10" s="42">
        <f>データ!V6</f>
        <v>3088</v>
      </c>
      <c r="AM10" s="42"/>
      <c r="AN10" s="42"/>
      <c r="AO10" s="42"/>
      <c r="AP10" s="42"/>
      <c r="AQ10" s="42"/>
      <c r="AR10" s="42"/>
      <c r="AS10" s="42"/>
      <c r="AT10" s="35">
        <f>データ!W6</f>
        <v>1.5</v>
      </c>
      <c r="AU10" s="35"/>
      <c r="AV10" s="35"/>
      <c r="AW10" s="35"/>
      <c r="AX10" s="35"/>
      <c r="AY10" s="35"/>
      <c r="AZ10" s="35"/>
      <c r="BA10" s="35"/>
      <c r="BB10" s="35">
        <f>データ!X6</f>
        <v>2058.67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120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45</v>
      </c>
      <c r="O86" s="12" t="str">
        <f>データ!EO6</f>
        <v>【0.02】</v>
      </c>
    </row>
  </sheetData>
  <sheetProtection algorithmName="SHA-512" hashValue="q+kams3OQUNwsrQ8B1NAtvppSZ6T1d/gsX28Hwu1lkrgUv5yMhqaxDyOyYARZdBnp7ONy/q4ugMSmlWsx56DZQ==" saltValue="/vhW5vobAhowOtA7DFCG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2022</v>
      </c>
      <c r="C6" s="19">
        <f t="shared" ref="C6:X6" si="3">C7</f>
        <v>93459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芳賀町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19.87</v>
      </c>
      <c r="Q6" s="20">
        <f t="shared" si="3"/>
        <v>98</v>
      </c>
      <c r="R6" s="20">
        <f t="shared" si="3"/>
        <v>3561</v>
      </c>
      <c r="S6" s="20">
        <f t="shared" si="3"/>
        <v>15549</v>
      </c>
      <c r="T6" s="20">
        <f t="shared" si="3"/>
        <v>70.16</v>
      </c>
      <c r="U6" s="20">
        <f t="shared" si="3"/>
        <v>221.62</v>
      </c>
      <c r="V6" s="20">
        <f t="shared" si="3"/>
        <v>3088</v>
      </c>
      <c r="W6" s="20">
        <f t="shared" si="3"/>
        <v>1.5</v>
      </c>
      <c r="X6" s="20">
        <f t="shared" si="3"/>
        <v>2058.67</v>
      </c>
      <c r="Y6" s="21">
        <f>IF(Y7="",NA(),Y7)</f>
        <v>94.3</v>
      </c>
      <c r="Z6" s="21">
        <f t="shared" ref="Z6:AH6" si="4">IF(Z7="",NA(),Z7)</f>
        <v>93.3</v>
      </c>
      <c r="AA6" s="21">
        <f t="shared" si="4"/>
        <v>92.4</v>
      </c>
      <c r="AB6" s="21">
        <f t="shared" si="4"/>
        <v>91.36</v>
      </c>
      <c r="AC6" s="21">
        <f t="shared" si="4"/>
        <v>95.57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1902.74</v>
      </c>
      <c r="BH6" s="21">
        <f t="shared" si="7"/>
        <v>1673.34</v>
      </c>
      <c r="BI6" s="20">
        <f t="shared" si="7"/>
        <v>0</v>
      </c>
      <c r="BJ6" s="20">
        <f t="shared" si="7"/>
        <v>0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79.52</v>
      </c>
      <c r="BR6" s="21">
        <f t="shared" ref="BR6:BZ6" si="8">IF(BR7="",NA(),BR7)</f>
        <v>66.319999999999993</v>
      </c>
      <c r="BS6" s="21">
        <f t="shared" si="8"/>
        <v>70.42</v>
      </c>
      <c r="BT6" s="21">
        <f t="shared" si="8"/>
        <v>65.05</v>
      </c>
      <c r="BU6" s="21">
        <f t="shared" si="8"/>
        <v>70.11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155.47999999999999</v>
      </c>
      <c r="CC6" s="21">
        <f t="shared" ref="CC6:CK6" si="9">IF(CC7="",NA(),CC7)</f>
        <v>150</v>
      </c>
      <c r="CD6" s="21">
        <f t="shared" si="9"/>
        <v>153.06</v>
      </c>
      <c r="CE6" s="21">
        <f t="shared" si="9"/>
        <v>150</v>
      </c>
      <c r="CF6" s="21">
        <f t="shared" si="9"/>
        <v>162.79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105.96</v>
      </c>
      <c r="CN6" s="21">
        <f t="shared" ref="CN6:CV6" si="10">IF(CN7="",NA(),CN7)</f>
        <v>105.96</v>
      </c>
      <c r="CO6" s="21">
        <f t="shared" si="10"/>
        <v>105.96</v>
      </c>
      <c r="CP6" s="21">
        <f t="shared" si="10"/>
        <v>105.96</v>
      </c>
      <c r="CQ6" s="21">
        <f t="shared" si="10"/>
        <v>105.96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69.78</v>
      </c>
      <c r="CY6" s="21">
        <f t="shared" ref="CY6:DG6" si="11">IF(CY7="",NA(),CY7)</f>
        <v>98</v>
      </c>
      <c r="CZ6" s="21">
        <f t="shared" si="11"/>
        <v>98.3</v>
      </c>
      <c r="DA6" s="21">
        <f t="shared" si="11"/>
        <v>98.16</v>
      </c>
      <c r="DB6" s="21">
        <f t="shared" si="11"/>
        <v>98.19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2022</v>
      </c>
      <c r="C7" s="23">
        <v>93459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19.87</v>
      </c>
      <c r="Q7" s="24">
        <v>98</v>
      </c>
      <c r="R7" s="24">
        <v>3561</v>
      </c>
      <c r="S7" s="24">
        <v>15549</v>
      </c>
      <c r="T7" s="24">
        <v>70.16</v>
      </c>
      <c r="U7" s="24">
        <v>221.62</v>
      </c>
      <c r="V7" s="24">
        <v>3088</v>
      </c>
      <c r="W7" s="24">
        <v>1.5</v>
      </c>
      <c r="X7" s="24">
        <v>2058.67</v>
      </c>
      <c r="Y7" s="24">
        <v>94.3</v>
      </c>
      <c r="Z7" s="24">
        <v>93.3</v>
      </c>
      <c r="AA7" s="24">
        <v>92.4</v>
      </c>
      <c r="AB7" s="24">
        <v>91.36</v>
      </c>
      <c r="AC7" s="24">
        <v>95.57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1902.74</v>
      </c>
      <c r="BH7" s="24">
        <v>1673.34</v>
      </c>
      <c r="BI7" s="24">
        <v>0</v>
      </c>
      <c r="BJ7" s="24">
        <v>0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79.52</v>
      </c>
      <c r="BR7" s="24">
        <v>66.319999999999993</v>
      </c>
      <c r="BS7" s="24">
        <v>70.42</v>
      </c>
      <c r="BT7" s="24">
        <v>65.05</v>
      </c>
      <c r="BU7" s="24">
        <v>70.11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155.47999999999999</v>
      </c>
      <c r="CC7" s="24">
        <v>150</v>
      </c>
      <c r="CD7" s="24">
        <v>153.06</v>
      </c>
      <c r="CE7" s="24">
        <v>150</v>
      </c>
      <c r="CF7" s="24">
        <v>162.79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105.96</v>
      </c>
      <c r="CN7" s="24">
        <v>105.96</v>
      </c>
      <c r="CO7" s="24">
        <v>105.96</v>
      </c>
      <c r="CP7" s="24">
        <v>105.96</v>
      </c>
      <c r="CQ7" s="24">
        <v>105.96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69.78</v>
      </c>
      <c r="CY7" s="24">
        <v>98</v>
      </c>
      <c r="CZ7" s="24">
        <v>98.3</v>
      </c>
      <c r="DA7" s="24">
        <v>98.16</v>
      </c>
      <c r="DB7" s="24">
        <v>98.19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2024-01-22T11:25:00Z</cp:lastPrinted>
  <dcterms:created xsi:type="dcterms:W3CDTF">2023-12-12T02:53:08Z</dcterms:created>
  <dcterms:modified xsi:type="dcterms:W3CDTF">2024-02-27T11:15:22Z</dcterms:modified>
  <cp:category/>
</cp:coreProperties>
</file>