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05財政担当\R6（2024）\④公営企業\02 公営企業決算統計\16 公営企業に係る経営比較分析表（令和５年度決算）の分析等について\06 県HP公開\06 下水道（農集）\"/>
    </mc:Choice>
  </mc:AlternateContent>
  <xr:revisionPtr revIDLastSave="0" documentId="13_ncr:1_{89BF2DB9-5B52-4D28-8EE4-4434E123ADEB}" xr6:coauthVersionLast="47" xr6:coauthVersionMax="47" xr10:uidLastSave="{00000000-0000-0000-0000-000000000000}"/>
  <workbookProtection workbookAlgorithmName="SHA-512" workbookHashValue="pInXMESMJ5V3iB8UpxDGQJb9xUEbo9jl6sMljFU6K2YGORR6Ax1sboJ3j/VxRP0O5G9wJw3PVRM1HmHP6wF1Uw==" workbookSaltValue="l2r4VbYcPdSTmsZ+1MqFmg==" workbookSpinCount="100000" lockStructure="1"/>
  <bookViews>
    <workbookView xWindow="45" yWindow="-163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86" i="4"/>
  <c r="AT10" i="4"/>
  <c r="AL10" i="4"/>
  <c r="I10" i="4"/>
</calcChain>
</file>

<file path=xl/sharedStrings.xml><?xml version="1.0" encoding="utf-8"?>
<sst xmlns="http://schemas.openxmlformats.org/spreadsheetml/2006/main" count="236" uniqueCount="120">
  <si>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</si>
  <si>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</si>
  <si>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</si>
  <si>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</si>
  <si>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</si>
  <si>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</si>
  <si>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</si>
  <si>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</si>
  <si>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</si>
  <si>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</si>
  <si>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</si>
  <si>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</si>
  <si>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</si>
  <si>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</si>
  <si>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</si>
  <si>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</si>
  <si>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</si>
  <si>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</si>
  <si>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</si>
  <si>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</si>
  <si>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</si>
  <si>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</si>
  <si>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</si>
  <si>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</si>
  <si>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</si>
  <si>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</si>
  <si>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</si>
  <si>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</si>
  <si>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</si>
  <si>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</si>
  <si>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</si>
  <si>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</si>
  <si>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</si>
  <si>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</si>
  <si>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</si>
  <si>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</si>
  <si>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</si>
  <si>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</si>
  <si>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</si>
  <si>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</si>
  <si>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</si>
  <si>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</si>
  <si>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</si>
  <si>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</si>
  <si>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</si>
  <si>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</si>
  <si>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</si>
  <si>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</si>
  <si>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</si>
  <si>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</si>
  <si>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</si>
  <si>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</si>
  <si>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</si>
  <si>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</si>
  <si>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</si>
  <si>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</si>
  <si>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</si>
  <si>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</si>
  <si>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</si>
  <si>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</si>
  <si>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</si>
  <si>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</si>
  <si>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</si>
  <si>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</si>
  <si>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</si>
  <si>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</si>
  <si>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</si>
  <si>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</si>
  <si>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</si>
  <si>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</si>
  <si>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</si>
  <si>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</si>
  <si>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</si>
  <si>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</si>
  <si>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</si>
  <si>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</si>
  <si>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</si>
  <si>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</si>
  <si>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</si>
  <si>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</si>
  <si>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</si>
  <si>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</si>
  <si>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</si>
  <si>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</si>
  <si>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</si>
  <si>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</si>
  <si>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</si>
  <si>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</si>
  <si>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</si>
  <si>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</si>
  <si>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</si>
  <si>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</si>
  <si>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</si>
  <si>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</si>
  <si>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</si>
  <si>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</si>
  <si>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</si>
  <si>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</si>
  <si>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芳賀町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</si>
  <si>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</si>
  <si>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</si>
  <si>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</si>
  <si>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</si>
  <si>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</si>
  <si>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</si>
  <si>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</si>
  <si>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</si>
  <si>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</si>
  <si>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</si>
  <si>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</si>
  <si>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</si>
  <si>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</si>
  <si>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</si>
  <si>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</si>
  <si>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</si>
  <si>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</si>
  <si>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</si>
  <si>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芳賀町の農業集落排水事業は、稲毛田・城興寺・上給・五行・東水沼・社后・八ツ木・下高中部の全８地区で採択されており、全地区において整備は完了している。現在は維持管理が主であり、劣化した施設機器の修繕や交換を計画的に進めている。
　収益的収支比率については、東日本大震災の影響が大きく、震災後しばらくは低い状態が続いていたが、平成29年度は97.32%まで回復している。その後、令和４年度は修繕費用が少なかったため、収益的収支比率は高くなっているが、全体的に低下傾向にある。
　経費回収率については、老朽化に伴う修繕費の増加により低下傾向にある。
　加入率が高く、全地区の整備が完了していることから、新規加入による増収は見込めず、人口減少に伴い、使用料収入は今後減少していくことが予想される。一方、施設の老朽化等による修繕費用は増加が見込まれるため、使用料の見直しなどにより、今後適正な料金収入を検討していく必要がある。</t>
    <rPh sb="187" eb="188">
      <t>ゴ</t>
    </rPh>
    <rPh sb="225" eb="228">
      <t>ゼンタイテキ</t>
    </rPh>
    <rPh sb="364" eb="366">
      <t>ヒヨウ</t>
    </rPh>
    <phoneticPr fontId="4"/>
  </si>
  <si>
    <t>　稲毛田地区、上給地区、城興寺地区、五行地区は町内８地区の中でも供用開始が早く、使用年数が35年程度となっている。不明水のある箇所については、調査を実施し管渠修繕を進めていく予定である。
　老朽化した管渠については、計画的な更新を検討していく。</t>
    <phoneticPr fontId="4"/>
  </si>
  <si>
    <t>　町内全８地区の整備が完了しており、新規加入等による大幅な増収などは見込めないため、今後は更なる費用削減を検討する。
　また、汚水処理に係る費用を賄うためには、適正な使用料を確保すべく、使用料の徴収方法や料金体系の見直しを検討する必要がある。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</si>
</sst>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0-4F76-A276-A23C5E8D8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418984"/>
        <c:axId val="309419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00-4F76-A276-A23C5E8D8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418984"/>
        <c:axId val="309419368"/>
      </c:lineChart>
      <c:dateAx>
        <c:axId val="3094189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09419368"/>
        <c:crosses val="autoZero"/>
        <c:auto val="1"/>
        <c:lblOffset val="100"/>
        <c:baseTimeUnit val="years"/>
      </c:dateAx>
      <c:valAx>
        <c:axId val="309419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41898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105.96</c:v>
                </c:pt>
                <c:pt idx="1">
                  <c:v>105.96</c:v>
                </c:pt>
                <c:pt idx="2">
                  <c:v>105.96</c:v>
                </c:pt>
                <c:pt idx="3">
                  <c:v>105.96</c:v>
                </c:pt>
                <c:pt idx="4">
                  <c:v>105.96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B-4477-B07D-D209C5A04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96376"/>
        <c:axId val="358290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54.06</c:v>
                </c:pt>
                <c:pt idx="1">
                  <c:v>55.26</c:v>
                </c:pt>
                <c:pt idx="2">
                  <c:v>54.54</c:v>
                </c:pt>
                <c:pt idx="3">
                  <c:v>52.9</c:v>
                </c:pt>
                <c:pt idx="4">
                  <c:v>52.63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DB-4477-B07D-D209C5A04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96376"/>
        <c:axId val="358290888"/>
      </c:lineChart>
      <c:dateAx>
        <c:axId val="3582963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58290888"/>
        <c:crosses val="autoZero"/>
        <c:auto val="1"/>
        <c:lblOffset val="100"/>
        <c:baseTimeUnit val="years"/>
      </c:dateAx>
      <c:valAx>
        <c:axId val="358290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296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</c:v>
                </c:pt>
                <c:pt idx="1">
                  <c:v>98.3</c:v>
                </c:pt>
                <c:pt idx="2">
                  <c:v>98.16</c:v>
                </c:pt>
                <c:pt idx="3">
                  <c:v>98.19</c:v>
                </c:pt>
                <c:pt idx="4">
                  <c:v>98.26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9-4CCF-8BE9-6B7DFADF9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58968"/>
        <c:axId val="35825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90.11</c:v>
                </c:pt>
                <c:pt idx="1">
                  <c:v>90.52</c:v>
                </c:pt>
                <c:pt idx="2">
                  <c:v>90.3</c:v>
                </c:pt>
                <c:pt idx="3">
                  <c:v>90.3</c:v>
                </c:pt>
                <c:pt idx="4">
                  <c:v>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89-4CCF-8BE9-6B7DFADF9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8968"/>
        <c:axId val="358259360"/>
      </c:lineChart>
      <c:dateAx>
        <c:axId val="35825896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58259360"/>
        <c:crosses val="autoZero"/>
        <c:auto val="1"/>
        <c:lblOffset val="100"/>
        <c:baseTimeUnit val="years"/>
      </c:dateAx>
      <c:valAx>
        <c:axId val="358259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258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93.3</c:v>
                </c:pt>
                <c:pt idx="1">
                  <c:v>92.4</c:v>
                </c:pt>
                <c:pt idx="2">
                  <c:v>91.36</c:v>
                </c:pt>
                <c:pt idx="3">
                  <c:v>95.57</c:v>
                </c:pt>
                <c:pt idx="4">
                  <c:v>88.56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E-4A02-8EE5-00573A86F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171904"/>
        <c:axId val="35817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3E-4A02-8EE5-00573A86F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71904"/>
        <c:axId val="358172288"/>
      </c:lineChart>
      <c:dateAx>
        <c:axId val="3581719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58172288"/>
        <c:crosses val="autoZero"/>
        <c:auto val="1"/>
        <c:lblOffset val="100"/>
        <c:baseTimeUnit val="years"/>
      </c:dateAx>
      <c:valAx>
        <c:axId val="35817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17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7-4D73-8DA3-2DD0AEBE4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158200"/>
        <c:axId val="358158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17-4D73-8DA3-2DD0AEBE4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58200"/>
        <c:axId val="358158584"/>
      </c:lineChart>
      <c:dateAx>
        <c:axId val="35815820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58158584"/>
        <c:crosses val="autoZero"/>
        <c:auto val="1"/>
        <c:lblOffset val="100"/>
        <c:baseTimeUnit val="years"/>
      </c:dateAx>
      <c:valAx>
        <c:axId val="358158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158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3-493A-9A5E-0B1B0A895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60536"/>
        <c:axId val="358257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23-493A-9A5E-0B1B0A895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60536"/>
        <c:axId val="358257400"/>
      </c:lineChart>
      <c:dateAx>
        <c:axId val="3582605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58257400"/>
        <c:crosses val="autoZero"/>
        <c:auto val="1"/>
        <c:lblOffset val="100"/>
        <c:baseTimeUnit val="years"/>
      </c:dateAx>
      <c:valAx>
        <c:axId val="358257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260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F-40EB-9F2F-1847E3ED0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58184"/>
        <c:axId val="35825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CF-40EB-9F2F-1847E3ED0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8184"/>
        <c:axId val="358258576"/>
      </c:lineChart>
      <c:dateAx>
        <c:axId val="3582581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58258576"/>
        <c:crosses val="autoZero"/>
        <c:auto val="1"/>
        <c:lblOffset val="100"/>
        <c:baseTimeUnit val="years"/>
      </c:dateAx>
      <c:valAx>
        <c:axId val="35825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258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E-4782-9B63-1E5A122F4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89320"/>
        <c:axId val="358292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E-4782-9B63-1E5A122F4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89320"/>
        <c:axId val="358292456"/>
      </c:lineChart>
      <c:dateAx>
        <c:axId val="358289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58292456"/>
        <c:crosses val="autoZero"/>
        <c:auto val="1"/>
        <c:lblOffset val="100"/>
        <c:baseTimeUnit val="years"/>
      </c:dateAx>
      <c:valAx>
        <c:axId val="358292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289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1902.74</c:v>
                </c:pt>
                <c:pt idx="1">
                  <c:v>1673.34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D-47B7-B945-35C28CEF2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89712"/>
        <c:axId val="358291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654.71</c:v>
                </c:pt>
                <c:pt idx="1">
                  <c:v>783.8</c:v>
                </c:pt>
                <c:pt idx="2">
                  <c:v>778.81</c:v>
                </c:pt>
                <c:pt idx="3">
                  <c:v>718.49</c:v>
                </c:pt>
                <c:pt idx="4">
                  <c:v>743.31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5D-47B7-B945-35C28CEF2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89712"/>
        <c:axId val="358291672"/>
      </c:lineChart>
      <c:dateAx>
        <c:axId val="3582897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58291672"/>
        <c:crosses val="autoZero"/>
        <c:auto val="1"/>
        <c:lblOffset val="100"/>
        <c:baseTimeUnit val="years"/>
      </c:dateAx>
      <c:valAx>
        <c:axId val="358291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28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66.319999999999993</c:v>
                </c:pt>
                <c:pt idx="1">
                  <c:v>70.42</c:v>
                </c:pt>
                <c:pt idx="2">
                  <c:v>65.05</c:v>
                </c:pt>
                <c:pt idx="3">
                  <c:v>70.11</c:v>
                </c:pt>
                <c:pt idx="4">
                  <c:v>63.67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8-40F8-8979-118DC6C3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94416"/>
        <c:axId val="358294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65.37</c:v>
                </c:pt>
                <c:pt idx="1">
                  <c:v>68.11</c:v>
                </c:pt>
                <c:pt idx="2">
                  <c:v>67.23</c:v>
                </c:pt>
                <c:pt idx="3">
                  <c:v>61.82</c:v>
                </c:pt>
                <c:pt idx="4">
                  <c:v>61.15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8-40F8-8979-118DC6C3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94416"/>
        <c:axId val="358294808"/>
      </c:lineChart>
      <c:dateAx>
        <c:axId val="3582944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58294808"/>
        <c:crosses val="autoZero"/>
        <c:auto val="1"/>
        <c:lblOffset val="100"/>
        <c:baseTimeUnit val="years"/>
      </c:dateAx>
      <c:valAx>
        <c:axId val="358294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29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153.06</c:v>
                </c:pt>
                <c:pt idx="2">
                  <c:v>150</c:v>
                </c:pt>
                <c:pt idx="3">
                  <c:v>162.79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1-4DD8-9E40-E3371799D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95200"/>
        <c:axId val="35829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228.99</c:v>
                </c:pt>
                <c:pt idx="1">
                  <c:v>222.41</c:v>
                </c:pt>
                <c:pt idx="2">
                  <c:v>228.21</c:v>
                </c:pt>
                <c:pt idx="3">
                  <c:v>246.9</c:v>
                </c:pt>
                <c:pt idx="4">
                  <c:v>250.43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A1-4DD8-9E40-E3371799D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95200"/>
        <c:axId val="358292064"/>
      </c:lineChart>
      <c:dateAx>
        <c:axId val="35829520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58292064"/>
        <c:crosses val="autoZero"/>
        <c:auto val="1"/>
        <c:lblOffset val="100"/>
        <c:baseTimeUnit val="years"/>
      </c:dateAx>
      <c:valAx>
        <c:axId val="35829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29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栃木県　芳賀町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F1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15505</v>
      </c>
      <c r="AM8" s="36"/>
      <c r="AN8" s="36"/>
      <c r="AO8" s="36"/>
      <c r="AP8" s="36"/>
      <c r="AQ8" s="36"/>
      <c r="AR8" s="36"/>
      <c r="AS8" s="36"/>
      <c r="AT8" s="37">
        <f>データ!T6</f>
        <v>70.16</v>
      </c>
      <c r="AU8" s="37"/>
      <c r="AV8" s="37"/>
      <c r="AW8" s="37"/>
      <c r="AX8" s="37"/>
      <c r="AY8" s="37"/>
      <c r="AZ8" s="37"/>
      <c r="BA8" s="37"/>
      <c r="BB8" s="37">
        <f>データ!U6</f>
        <v>220.99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19.45</v>
      </c>
      <c r="Q10" s="37"/>
      <c r="R10" s="37"/>
      <c r="S10" s="37"/>
      <c r="T10" s="37"/>
      <c r="U10" s="37"/>
      <c r="V10" s="37"/>
      <c r="W10" s="37">
        <f>データ!Q6</f>
        <v>98</v>
      </c>
      <c r="X10" s="37"/>
      <c r="Y10" s="37"/>
      <c r="Z10" s="37"/>
      <c r="AA10" s="37"/>
      <c r="AB10" s="37"/>
      <c r="AC10" s="37"/>
      <c r="AD10" s="36">
        <f>データ!R6</f>
        <v>3561</v>
      </c>
      <c r="AE10" s="36"/>
      <c r="AF10" s="36"/>
      <c r="AG10" s="36"/>
      <c r="AH10" s="36"/>
      <c r="AI10" s="36"/>
      <c r="AJ10" s="36"/>
      <c r="AK10" s="2"/>
      <c r="AL10" s="36">
        <f>データ!V6</f>
        <v>2996</v>
      </c>
      <c r="AM10" s="36"/>
      <c r="AN10" s="36"/>
      <c r="AO10" s="36"/>
      <c r="AP10" s="36"/>
      <c r="AQ10" s="36"/>
      <c r="AR10" s="36"/>
      <c r="AS10" s="36"/>
      <c r="AT10" s="37">
        <f>データ!W6</f>
        <v>1.5</v>
      </c>
      <c r="AU10" s="37"/>
      <c r="AV10" s="37"/>
      <c r="AW10" s="37"/>
      <c r="AX10" s="37"/>
      <c r="AY10" s="37"/>
      <c r="AZ10" s="37"/>
      <c r="BA10" s="37"/>
      <c r="BB10" s="37">
        <f>データ!X6</f>
        <v>1997.33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117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118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119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43</v>
      </c>
      <c r="N86" s="12" t="s">
        <v>44</v>
      </c>
      <c r="O86" s="12" t="str">
        <f>データ!EO6</f>
        <v>【0.02】</v>
      </c>
    </row>
  </sheetData>
  <sheetProtection algorithmName="SHA-512" hashValue="E04LJbSN7JTGrDyxBNK06JclM7EINWhcqJkO1aSnGmU9Ff/V91+hpZDNUUMeaeNxcDhu0CzVweNYYTUn5wtyBA==" saltValue="txHhvg/Q7fQ2hsdkDnILI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2023</v>
      </c>
      <c r="C6" s="19">
        <f t="shared" ref="C6:X6" si="3">C7</f>
        <v>93459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芳賀町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19.45</v>
      </c>
      <c r="Q6" s="20">
        <f t="shared" si="3"/>
        <v>98</v>
      </c>
      <c r="R6" s="20">
        <f t="shared" si="3"/>
        <v>3561</v>
      </c>
      <c r="S6" s="20">
        <f t="shared" si="3"/>
        <v>15505</v>
      </c>
      <c r="T6" s="20">
        <f t="shared" si="3"/>
        <v>70.16</v>
      </c>
      <c r="U6" s="20">
        <f t="shared" si="3"/>
        <v>220.99</v>
      </c>
      <c r="V6" s="20">
        <f t="shared" si="3"/>
        <v>2996</v>
      </c>
      <c r="W6" s="20">
        <f t="shared" si="3"/>
        <v>1.5</v>
      </c>
      <c r="X6" s="20">
        <f t="shared" si="3"/>
        <v>1997.33</v>
      </c>
      <c r="Y6" s="21">
        <f>IF(Y7="",NA(),Y7)</f>
        <v>93.3</v>
      </c>
      <c r="Z6" s="21">
        <f t="shared" ref="Z6:AH6" si="4">IF(Z7="",NA(),Z7)</f>
        <v>92.4</v>
      </c>
      <c r="AA6" s="21">
        <f t="shared" si="4"/>
        <v>91.36</v>
      </c>
      <c r="AB6" s="21">
        <f t="shared" si="4"/>
        <v>95.57</v>
      </c>
      <c r="AC6" s="21">
        <f t="shared" si="4"/>
        <v>88.56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1902.74</v>
      </c>
      <c r="BG6" s="21">
        <f t="shared" ref="BG6:BO6" si="7">IF(BG7="",NA(),BG7)</f>
        <v>1673.34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654.71</v>
      </c>
      <c r="BL6" s="21">
        <f t="shared" si="7"/>
        <v>783.8</v>
      </c>
      <c r="BM6" s="21">
        <f t="shared" si="7"/>
        <v>778.81</v>
      </c>
      <c r="BN6" s="21">
        <f t="shared" si="7"/>
        <v>718.49</v>
      </c>
      <c r="BO6" s="21">
        <f t="shared" si="7"/>
        <v>743.31</v>
      </c>
      <c r="BP6" s="20" t="str">
        <f>IF(BP7="","",IF(BP7="-","【-】","【"&amp;SUBSTITUTE(TEXT(BP7,"#,##0.00"),"-","△")&amp;"】"))</f>
        <v>【785.10】</v>
      </c>
      <c r="BQ6" s="21">
        <f>IF(BQ7="",NA(),BQ7)</f>
        <v>66.319999999999993</v>
      </c>
      <c r="BR6" s="21">
        <f t="shared" ref="BR6:BZ6" si="8">IF(BR7="",NA(),BR7)</f>
        <v>70.42</v>
      </c>
      <c r="BS6" s="21">
        <f t="shared" si="8"/>
        <v>65.05</v>
      </c>
      <c r="BT6" s="21">
        <f t="shared" si="8"/>
        <v>70.11</v>
      </c>
      <c r="BU6" s="21">
        <f t="shared" si="8"/>
        <v>63.67</v>
      </c>
      <c r="BV6" s="21">
        <f t="shared" si="8"/>
        <v>65.37</v>
      </c>
      <c r="BW6" s="21">
        <f t="shared" si="8"/>
        <v>68.11</v>
      </c>
      <c r="BX6" s="21">
        <f t="shared" si="8"/>
        <v>67.23</v>
      </c>
      <c r="BY6" s="21">
        <f t="shared" si="8"/>
        <v>61.82</v>
      </c>
      <c r="BZ6" s="21">
        <f t="shared" si="8"/>
        <v>61.15</v>
      </c>
      <c r="CA6" s="20" t="str">
        <f>IF(CA7="","",IF(CA7="-","【-】","【"&amp;SUBSTITUTE(TEXT(CA7,"#,##0.00"),"-","△")&amp;"】"))</f>
        <v>【56.93】</v>
      </c>
      <c r="CB6" s="21">
        <f>IF(CB7="",NA(),CB7)</f>
        <v>150</v>
      </c>
      <c r="CC6" s="21">
        <f t="shared" ref="CC6:CK6" si="9">IF(CC7="",NA(),CC7)</f>
        <v>153.06</v>
      </c>
      <c r="CD6" s="21">
        <f t="shared" si="9"/>
        <v>150</v>
      </c>
      <c r="CE6" s="21">
        <f t="shared" si="9"/>
        <v>162.79</v>
      </c>
      <c r="CF6" s="21">
        <f t="shared" si="9"/>
        <v>150</v>
      </c>
      <c r="CG6" s="21">
        <f t="shared" si="9"/>
        <v>228.99</v>
      </c>
      <c r="CH6" s="21">
        <f t="shared" si="9"/>
        <v>222.41</v>
      </c>
      <c r="CI6" s="21">
        <f t="shared" si="9"/>
        <v>228.21</v>
      </c>
      <c r="CJ6" s="21">
        <f t="shared" si="9"/>
        <v>246.9</v>
      </c>
      <c r="CK6" s="21">
        <f t="shared" si="9"/>
        <v>250.43</v>
      </c>
      <c r="CL6" s="20" t="str">
        <f>IF(CL7="","",IF(CL7="-","【-】","【"&amp;SUBSTITUTE(TEXT(CL7,"#,##0.00"),"-","△")&amp;"】"))</f>
        <v>【271.15】</v>
      </c>
      <c r="CM6" s="21">
        <f>IF(CM7="",NA(),CM7)</f>
        <v>105.96</v>
      </c>
      <c r="CN6" s="21">
        <f t="shared" ref="CN6:CV6" si="10">IF(CN7="",NA(),CN7)</f>
        <v>105.96</v>
      </c>
      <c r="CO6" s="21">
        <f t="shared" si="10"/>
        <v>105.96</v>
      </c>
      <c r="CP6" s="21">
        <f t="shared" si="10"/>
        <v>105.96</v>
      </c>
      <c r="CQ6" s="21">
        <f t="shared" si="10"/>
        <v>105.96</v>
      </c>
      <c r="CR6" s="21">
        <f t="shared" si="10"/>
        <v>54.06</v>
      </c>
      <c r="CS6" s="21">
        <f t="shared" si="10"/>
        <v>55.26</v>
      </c>
      <c r="CT6" s="21">
        <f t="shared" si="10"/>
        <v>54.54</v>
      </c>
      <c r="CU6" s="21">
        <f t="shared" si="10"/>
        <v>52.9</v>
      </c>
      <c r="CV6" s="21">
        <f t="shared" si="10"/>
        <v>52.63</v>
      </c>
      <c r="CW6" s="20" t="str">
        <f>IF(CW7="","",IF(CW7="-","【-】","【"&amp;SUBSTITUTE(TEXT(CW7,"#,##0.00"),"-","△")&amp;"】"))</f>
        <v>【49.87】</v>
      </c>
      <c r="CX6" s="21">
        <f>IF(CX7="",NA(),CX7)</f>
        <v>98</v>
      </c>
      <c r="CY6" s="21">
        <f t="shared" ref="CY6:DG6" si="11">IF(CY7="",NA(),CY7)</f>
        <v>98.3</v>
      </c>
      <c r="CZ6" s="21">
        <f t="shared" si="11"/>
        <v>98.16</v>
      </c>
      <c r="DA6" s="21">
        <f t="shared" si="11"/>
        <v>98.19</v>
      </c>
      <c r="DB6" s="21">
        <f t="shared" si="11"/>
        <v>98.26</v>
      </c>
      <c r="DC6" s="21">
        <f t="shared" si="11"/>
        <v>90.11</v>
      </c>
      <c r="DD6" s="21">
        <f t="shared" si="11"/>
        <v>90.52</v>
      </c>
      <c r="DE6" s="21">
        <f t="shared" si="11"/>
        <v>90.3</v>
      </c>
      <c r="DF6" s="21">
        <f t="shared" si="11"/>
        <v>90.3</v>
      </c>
      <c r="DG6" s="21">
        <f t="shared" si="11"/>
        <v>90.32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0.02</v>
      </c>
      <c r="EL6" s="21">
        <f t="shared" si="14"/>
        <v>0.01</v>
      </c>
      <c r="EM6" s="21">
        <f t="shared" si="14"/>
        <v>0.01</v>
      </c>
      <c r="EN6" s="21">
        <f t="shared" si="14"/>
        <v>0.02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2">
      <c r="A7" s="14"/>
      <c r="B7" s="23">
        <v>2023</v>
      </c>
      <c r="C7" s="23">
        <v>93459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19.45</v>
      </c>
      <c r="Q7" s="24">
        <v>98</v>
      </c>
      <c r="R7" s="24">
        <v>3561</v>
      </c>
      <c r="S7" s="24">
        <v>15505</v>
      </c>
      <c r="T7" s="24">
        <v>70.16</v>
      </c>
      <c r="U7" s="24">
        <v>220.99</v>
      </c>
      <c r="V7" s="24">
        <v>2996</v>
      </c>
      <c r="W7" s="24">
        <v>1.5</v>
      </c>
      <c r="X7" s="24">
        <v>1997.33</v>
      </c>
      <c r="Y7" s="24">
        <v>93.3</v>
      </c>
      <c r="Z7" s="24">
        <v>92.4</v>
      </c>
      <c r="AA7" s="24">
        <v>91.36</v>
      </c>
      <c r="AB7" s="24">
        <v>95.57</v>
      </c>
      <c r="AC7" s="24">
        <v>88.56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1902.74</v>
      </c>
      <c r="BG7" s="24">
        <v>1673.34</v>
      </c>
      <c r="BH7" s="24">
        <v>0</v>
      </c>
      <c r="BI7" s="24">
        <v>0</v>
      </c>
      <c r="BJ7" s="24">
        <v>0</v>
      </c>
      <c r="BK7" s="24">
        <v>654.71</v>
      </c>
      <c r="BL7" s="24">
        <v>783.8</v>
      </c>
      <c r="BM7" s="24">
        <v>778.81</v>
      </c>
      <c r="BN7" s="24">
        <v>718.49</v>
      </c>
      <c r="BO7" s="24">
        <v>743.31</v>
      </c>
      <c r="BP7" s="24">
        <v>785.1</v>
      </c>
      <c r="BQ7" s="24">
        <v>66.319999999999993</v>
      </c>
      <c r="BR7" s="24">
        <v>70.42</v>
      </c>
      <c r="BS7" s="24">
        <v>65.05</v>
      </c>
      <c r="BT7" s="24">
        <v>70.11</v>
      </c>
      <c r="BU7" s="24">
        <v>63.67</v>
      </c>
      <c r="BV7" s="24">
        <v>65.37</v>
      </c>
      <c r="BW7" s="24">
        <v>68.11</v>
      </c>
      <c r="BX7" s="24">
        <v>67.23</v>
      </c>
      <c r="BY7" s="24">
        <v>61.82</v>
      </c>
      <c r="BZ7" s="24">
        <v>61.15</v>
      </c>
      <c r="CA7" s="24">
        <v>56.93</v>
      </c>
      <c r="CB7" s="24">
        <v>150</v>
      </c>
      <c r="CC7" s="24">
        <v>153.06</v>
      </c>
      <c r="CD7" s="24">
        <v>150</v>
      </c>
      <c r="CE7" s="24">
        <v>162.79</v>
      </c>
      <c r="CF7" s="24">
        <v>150</v>
      </c>
      <c r="CG7" s="24">
        <v>228.99</v>
      </c>
      <c r="CH7" s="24">
        <v>222.41</v>
      </c>
      <c r="CI7" s="24">
        <v>228.21</v>
      </c>
      <c r="CJ7" s="24">
        <v>246.9</v>
      </c>
      <c r="CK7" s="24">
        <v>250.43</v>
      </c>
      <c r="CL7" s="24">
        <v>271.14999999999998</v>
      </c>
      <c r="CM7" s="24">
        <v>105.96</v>
      </c>
      <c r="CN7" s="24">
        <v>105.96</v>
      </c>
      <c r="CO7" s="24">
        <v>105.96</v>
      </c>
      <c r="CP7" s="24">
        <v>105.96</v>
      </c>
      <c r="CQ7" s="24">
        <v>105.96</v>
      </c>
      <c r="CR7" s="24">
        <v>54.06</v>
      </c>
      <c r="CS7" s="24">
        <v>55.26</v>
      </c>
      <c r="CT7" s="24">
        <v>54.54</v>
      </c>
      <c r="CU7" s="24">
        <v>52.9</v>
      </c>
      <c r="CV7" s="24">
        <v>52.63</v>
      </c>
      <c r="CW7" s="24">
        <v>49.87</v>
      </c>
      <c r="CX7" s="24">
        <v>98</v>
      </c>
      <c r="CY7" s="24">
        <v>98.3</v>
      </c>
      <c r="CZ7" s="24">
        <v>98.16</v>
      </c>
      <c r="DA7" s="24">
        <v>98.19</v>
      </c>
      <c r="DB7" s="24">
        <v>98.26</v>
      </c>
      <c r="DC7" s="24">
        <v>90.11</v>
      </c>
      <c r="DD7" s="24">
        <v>90.52</v>
      </c>
      <c r="DE7" s="24">
        <v>90.3</v>
      </c>
      <c r="DF7" s="24">
        <v>90.3</v>
      </c>
      <c r="DG7" s="24">
        <v>90.32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0.02</v>
      </c>
      <c r="EL7" s="24">
        <v>0.01</v>
      </c>
      <c r="EM7" s="24">
        <v>0.01</v>
      </c>
      <c r="EN7" s="24">
        <v>0.02</v>
      </c>
      <c r="EO7" s="24">
        <v>0.02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2">
      <c r="B13" t="s">
        <v>113</v>
      </c>
      <c r="C13" t="s">
        <v>114</v>
      </c>
      <c r="D13" t="s">
        <v>114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中野　友寛</cp:lastModifiedBy>
  <dcterms:created xsi:type="dcterms:W3CDTF">2025-01-24T07:33:49Z</dcterms:created>
  <dcterms:modified xsi:type="dcterms:W3CDTF">2025-02-28T11:43:18Z</dcterms:modified>
  <cp:category/>
</cp:coreProperties>
</file>