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4Wx0JJw4LoSOtTJK6nOg1daXVCpYOV6bIckXYqbNNRuSI81SrTK6Q94NTP/hEildRvGhrnpta++fRBxj6podag==" workbookSaltValue="NTUn1p0X2eBojZjkGa1Dbw==" workbookSpinCount="100000" lockStructure="1"/>
  <bookViews>
    <workbookView xWindow="0" yWindow="0" windowWidth="20490" windowHeight="745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<sst xmlns="http://schemas.openxmlformats.org/spreadsheetml/2006/main" count="233" uniqueCount="113">
  <si>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</si>
  <si>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</si>
  <si>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</si>
  <si>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</si>
  <si>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</si>
  <si>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</si>
  <si>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</si>
  <si>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</si>
  <si>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</si>
  <si>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</si>
  <si>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</si>
  <si>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</si>
  <si>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</si>
  <si>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</si>
  <si>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</si>
  <si>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</si>
  <si>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</si>
  <si>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</si>
  <si>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</si>
  <si>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</si>
  <si>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</si>
  <si>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</si>
  <si>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</si>
  <si>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</si>
  <si>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</si>
  <si>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</si>
  <si>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</si>
  <si>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</si>
  <si>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</si>
  <si>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</si>
  <si>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</si>
  <si>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</si>
  <si>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</si>
  <si>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</si>
  <si>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</si>
  <si>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</si>
  <si>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</si>
  <si>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</si>
  <si>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</si>
  <si>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</si>
  <si>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</si>
  <si>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</si>
  <si>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</si>
  <si>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</si>
  <si>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</si>
  <si>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</si>
  <si>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</si>
  <si>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</si>
  <si>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</si>
  <si>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</si>
  <si>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</si>
  <si>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</si>
  <si>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</si>
  <si>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</si>
  <si>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</si>
  <si>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</si>
  <si>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</si>
  <si>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</si>
  <si>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</si>
  <si>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</si>
  <si>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</si>
  <si>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</si>
  <si>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</si>
  <si>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</si>
  <si>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</si>
  <si>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</si>
  <si>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</si>
  <si>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</si>
  <si>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</si>
  <si>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</si>
  <si>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</si>
  <si>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</si>
  <si>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</si>
  <si>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</si>
  <si>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</si>
  <si>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</si>
  <si>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</si>
  <si>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</si>
  <si>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</si>
  <si>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</si>
  <si>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</si>
  <si>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</si>
  <si>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</si>
  <si>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</si>
  <si>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</si>
  <si>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</si>
  <si>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</si>
  <si>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</si>
  <si>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</si>
  <si>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</si>
  <si>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</si>
  <si>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</si>
  <si>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</si>
  <si>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</si>
  <si>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</si>
  <si>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</si>
  <si>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</si>
  <si>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</si>
  <si>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</si>
  <si>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</si>
  <si>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</si>
  <si>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</si>
  <si>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</si>
  <si>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</si>
  <si>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</si>
  <si>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</si>
  <si>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</si>
  <si>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</si>
  <si>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</si>
  <si>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</si>
  <si>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本町の公共下水道事業の経営状況は、
①収益的収支比率
１００％未満であり下水道使用料などの自己財源のみの運営ができていない。
一般会計からの繰入金に依存している状況である。
推移をみるとここ５年で改善傾向にあるが、ほぼ横ばいであり変化は大きくない。
⑤経費回収率
類似団体とほぼ同じ割合で推移をしているが、
１００％の到達しておらず、差額を一般財源に頼っている状況である。さらなる効率化や経費削減などが必要になってくる。
⑥汚水処理原価
ここ５年の推移をみると類似団体とほぼ同じ動き方をしている。経費回収率などを鑑みると消して安くない。削減や効率化できるところは進めていきたい。
⑧水洗化率
全国平均とほぼ同等であり、投資の効率性は高い状況にある。今後も、未接続世帯への訪問や広報等による水洗化率の向上を図る必要がある。</t>
    <rPh sb="0" eb="2">
      <t>ホンチョウ</t>
    </rPh>
    <rPh sb="3" eb="5">
      <t>コウキョウ</t>
    </rPh>
    <rPh sb="5" eb="8">
      <t>ゲスイドウ</t>
    </rPh>
    <rPh sb="8" eb="10">
      <t>ジギョウ</t>
    </rPh>
    <rPh sb="11" eb="13">
      <t>ケイエイ</t>
    </rPh>
    <rPh sb="13" eb="15">
      <t>ジョウキョウ</t>
    </rPh>
    <rPh sb="19" eb="22">
      <t>シュウエキテキ</t>
    </rPh>
    <rPh sb="22" eb="24">
      <t>シュウシ</t>
    </rPh>
    <rPh sb="24" eb="26">
      <t>ヒリツ</t>
    </rPh>
    <rPh sb="31" eb="33">
      <t>ミマン</t>
    </rPh>
    <rPh sb="36" eb="39">
      <t>ゲスイドウ</t>
    </rPh>
    <rPh sb="39" eb="42">
      <t>シヨウリョウ</t>
    </rPh>
    <rPh sb="45" eb="47">
      <t>ジコ</t>
    </rPh>
    <rPh sb="47" eb="49">
      <t>ザイゲン</t>
    </rPh>
    <rPh sb="52" eb="54">
      <t>ウンエイ</t>
    </rPh>
    <rPh sb="63" eb="65">
      <t>イッパン</t>
    </rPh>
    <rPh sb="65" eb="67">
      <t>カイケイ</t>
    </rPh>
    <rPh sb="70" eb="72">
      <t>クリイレ</t>
    </rPh>
    <rPh sb="72" eb="73">
      <t>キン</t>
    </rPh>
    <rPh sb="74" eb="76">
      <t>イゾン</t>
    </rPh>
    <rPh sb="80" eb="82">
      <t>ジョウキョウ</t>
    </rPh>
    <rPh sb="87" eb="89">
      <t>スイイ</t>
    </rPh>
    <rPh sb="96" eb="97">
      <t>ネン</t>
    </rPh>
    <rPh sb="98" eb="100">
      <t>カイゼン</t>
    </rPh>
    <rPh sb="100" eb="102">
      <t>ケイコウ</t>
    </rPh>
    <rPh sb="109" eb="110">
      <t>ヨコ</t>
    </rPh>
    <rPh sb="115" eb="117">
      <t>ヘンカ</t>
    </rPh>
    <rPh sb="118" eb="119">
      <t>オオ</t>
    </rPh>
    <rPh sb="127" eb="129">
      <t>ケイヒ</t>
    </rPh>
    <rPh sb="129" eb="131">
      <t>カイシュウ</t>
    </rPh>
    <rPh sb="131" eb="132">
      <t>リツ</t>
    </rPh>
    <rPh sb="133" eb="135">
      <t>ルイジ</t>
    </rPh>
    <rPh sb="135" eb="137">
      <t>ダンタイ</t>
    </rPh>
    <rPh sb="140" eb="141">
      <t>オナ</t>
    </rPh>
    <rPh sb="142" eb="144">
      <t>ワリアイ</t>
    </rPh>
    <rPh sb="145" eb="147">
      <t>スイイ</t>
    </rPh>
    <rPh sb="160" eb="162">
      <t>トウタツ</t>
    </rPh>
    <rPh sb="168" eb="170">
      <t>サガク</t>
    </rPh>
    <rPh sb="171" eb="173">
      <t>イッパン</t>
    </rPh>
    <rPh sb="173" eb="175">
      <t>ザイゲン</t>
    </rPh>
    <rPh sb="176" eb="177">
      <t>タヨ</t>
    </rPh>
    <rPh sb="181" eb="183">
      <t>ジョウキョウ</t>
    </rPh>
    <rPh sb="191" eb="194">
      <t>コウリツカ</t>
    </rPh>
    <rPh sb="195" eb="197">
      <t>ケイヒ</t>
    </rPh>
    <rPh sb="197" eb="199">
      <t>サクゲン</t>
    </rPh>
    <rPh sb="202" eb="204">
      <t>ヒツヨウ</t>
    </rPh>
    <rPh sb="214" eb="216">
      <t>オスイ</t>
    </rPh>
    <rPh sb="216" eb="218">
      <t>ショリ</t>
    </rPh>
    <rPh sb="218" eb="220">
      <t>ゲンカ</t>
    </rPh>
    <rPh sb="224" eb="225">
      <t>ネン</t>
    </rPh>
    <rPh sb="226" eb="228">
      <t>スイイ</t>
    </rPh>
    <rPh sb="232" eb="234">
      <t>ルイジ</t>
    </rPh>
    <rPh sb="234" eb="236">
      <t>ダンタイ</t>
    </rPh>
    <rPh sb="239" eb="240">
      <t>オナ</t>
    </rPh>
    <rPh sb="241" eb="242">
      <t>ウゴ</t>
    </rPh>
    <rPh sb="243" eb="244">
      <t>カタ</t>
    </rPh>
    <rPh sb="250" eb="252">
      <t>ケイヒ</t>
    </rPh>
    <rPh sb="252" eb="254">
      <t>カイシュウ</t>
    </rPh>
    <rPh sb="254" eb="255">
      <t>リツ</t>
    </rPh>
    <rPh sb="258" eb="259">
      <t>カンガ</t>
    </rPh>
    <rPh sb="262" eb="263">
      <t>ケ</t>
    </rPh>
    <rPh sb="265" eb="266">
      <t>ヤス</t>
    </rPh>
    <rPh sb="270" eb="272">
      <t>サクゲン</t>
    </rPh>
    <rPh sb="273" eb="276">
      <t>コウリツカ</t>
    </rPh>
    <rPh sb="283" eb="284">
      <t>スス</t>
    </rPh>
    <rPh sb="294" eb="297">
      <t>スイセンカ</t>
    </rPh>
    <rPh sb="297" eb="298">
      <t>リツ</t>
    </rPh>
    <rPh sb="299" eb="301">
      <t>ゼンコク</t>
    </rPh>
    <rPh sb="301" eb="303">
      <t>ヘイキン</t>
    </rPh>
    <rPh sb="306" eb="308">
      <t>ドウトウ</t>
    </rPh>
    <rPh sb="312" eb="314">
      <t>トウシ</t>
    </rPh>
    <rPh sb="315" eb="317">
      <t>コウリツ</t>
    </rPh>
    <rPh sb="317" eb="318">
      <t>セイ</t>
    </rPh>
    <rPh sb="319" eb="320">
      <t>タカ</t>
    </rPh>
    <rPh sb="321" eb="323">
      <t>ジョウキョウ</t>
    </rPh>
    <rPh sb="327" eb="329">
      <t>コンゴ</t>
    </rPh>
    <rPh sb="331" eb="334">
      <t>ミセツゾク</t>
    </rPh>
    <rPh sb="334" eb="336">
      <t>セタイ</t>
    </rPh>
    <rPh sb="338" eb="340">
      <t>ホウモン</t>
    </rPh>
    <rPh sb="341" eb="343">
      <t>コウホウ</t>
    </rPh>
    <rPh sb="343" eb="344">
      <t>トウ</t>
    </rPh>
    <rPh sb="347" eb="350">
      <t>スイセンカ</t>
    </rPh>
    <rPh sb="350" eb="351">
      <t>リツ</t>
    </rPh>
    <rPh sb="352" eb="354">
      <t>コウジョウ</t>
    </rPh>
    <rPh sb="355" eb="356">
      <t>ハカ</t>
    </rPh>
    <rPh sb="357" eb="359">
      <t>ヒツヨウ</t>
    </rPh>
    <phoneticPr fontId="4"/>
  </si>
  <si>
    <t>事業に着手してから２０年以上が経過している。
管渠延長と同時に維持管理を毎年進めているところであるが、今後は施設の老朽化が進むために経営状況を鑑みながら、計画的な維持管理を進めることが必要である。これから維持管理費は増えていくことが考えられる。</t>
    <rPh sb="0" eb="2">
      <t>ジギョウ</t>
    </rPh>
    <rPh sb="3" eb="5">
      <t>チャクシュ</t>
    </rPh>
    <rPh sb="11" eb="14">
      <t>ネンイジョウ</t>
    </rPh>
    <rPh sb="15" eb="17">
      <t>ケイカ</t>
    </rPh>
    <rPh sb="23" eb="25">
      <t>カンキョ</t>
    </rPh>
    <rPh sb="25" eb="27">
      <t>エンチョウ</t>
    </rPh>
    <rPh sb="28" eb="30">
      <t>ドウジ</t>
    </rPh>
    <rPh sb="31" eb="33">
      <t>イジ</t>
    </rPh>
    <rPh sb="33" eb="35">
      <t>カンリ</t>
    </rPh>
    <rPh sb="36" eb="38">
      <t>マイトシ</t>
    </rPh>
    <rPh sb="38" eb="39">
      <t>スス</t>
    </rPh>
    <rPh sb="51" eb="53">
      <t>コンゴ</t>
    </rPh>
    <rPh sb="54" eb="56">
      <t>シセツ</t>
    </rPh>
    <rPh sb="57" eb="60">
      <t>ロウキュウカ</t>
    </rPh>
    <rPh sb="61" eb="62">
      <t>スス</t>
    </rPh>
    <rPh sb="66" eb="68">
      <t>ケイエイ</t>
    </rPh>
    <rPh sb="68" eb="70">
      <t>ジョウキョウ</t>
    </rPh>
    <rPh sb="71" eb="72">
      <t>カンガ</t>
    </rPh>
    <rPh sb="77" eb="80">
      <t>ケイカクテキ</t>
    </rPh>
    <rPh sb="81" eb="83">
      <t>イジ</t>
    </rPh>
    <rPh sb="83" eb="85">
      <t>カンリ</t>
    </rPh>
    <rPh sb="86" eb="87">
      <t>スス</t>
    </rPh>
    <rPh sb="92" eb="94">
      <t>ヒツヨウ</t>
    </rPh>
    <rPh sb="102" eb="104">
      <t>イジ</t>
    </rPh>
    <rPh sb="104" eb="107">
      <t>カンリヒ</t>
    </rPh>
    <rPh sb="108" eb="109">
      <t>フ</t>
    </rPh>
    <rPh sb="116" eb="117">
      <t>カンガ</t>
    </rPh>
    <phoneticPr fontId="4"/>
  </si>
  <si>
    <t>　将来にわたって下水道サービスを安定的に提供していくために、財政基盤の強化が重要である。
　しかし節水意識の高まりや、給水人口の減少により、さらなる給水収益の減少が見込まれる。
　その一方で、漏水対応等の修繕や管路等の老朽化による更新事業等の設備投資の費用増加が見込まれる。
　令和２年度より企業会計に移行することで、資産状況や経営状況を的確に把握し経営戦略の策定を行い。一層経営改善を図っていきたい。
　</t>
    <rPh sb="30" eb="32">
      <t>ザイセイ</t>
    </rPh>
    <rPh sb="32" eb="34">
      <t>キバン</t>
    </rPh>
    <rPh sb="35" eb="37">
      <t>キョウカ</t>
    </rPh>
    <rPh sb="38" eb="40">
      <t>ジュウヨウ</t>
    </rPh>
    <rPh sb="49" eb="51">
      <t>セッスイ</t>
    </rPh>
    <rPh sb="51" eb="53">
      <t>イシキ</t>
    </rPh>
    <rPh sb="54" eb="55">
      <t>タカ</t>
    </rPh>
    <rPh sb="59" eb="61">
      <t>キュウスイ</t>
    </rPh>
    <rPh sb="61" eb="63">
      <t>ジンコウ</t>
    </rPh>
    <rPh sb="64" eb="66">
      <t>ゲンショウ</t>
    </rPh>
    <rPh sb="74" eb="76">
      <t>キュウスイ</t>
    </rPh>
    <rPh sb="76" eb="78">
      <t>シュウエキ</t>
    </rPh>
    <rPh sb="79" eb="81">
      <t>ゲンショウ</t>
    </rPh>
    <rPh sb="82" eb="84">
      <t>ミコ</t>
    </rPh>
    <rPh sb="92" eb="94">
      <t>イッポウ</t>
    </rPh>
    <rPh sb="96" eb="98">
      <t>ロウスイ</t>
    </rPh>
    <rPh sb="98" eb="100">
      <t>タイオウ</t>
    </rPh>
    <rPh sb="100" eb="101">
      <t>トウ</t>
    </rPh>
    <rPh sb="102" eb="104">
      <t>シュウゼン</t>
    </rPh>
    <rPh sb="105" eb="107">
      <t>カンロ</t>
    </rPh>
    <rPh sb="107" eb="108">
      <t>トウ</t>
    </rPh>
    <rPh sb="109" eb="112">
      <t>ロウキュウカ</t>
    </rPh>
    <rPh sb="115" eb="117">
      <t>コウシン</t>
    </rPh>
    <rPh sb="117" eb="119">
      <t>ジギョウ</t>
    </rPh>
    <rPh sb="119" eb="120">
      <t>トウ</t>
    </rPh>
    <rPh sb="121" eb="123">
      <t>セツビ</t>
    </rPh>
    <rPh sb="123" eb="125">
      <t>トウシ</t>
    </rPh>
    <rPh sb="126" eb="128">
      <t>ヒヨウ</t>
    </rPh>
    <rPh sb="128" eb="130">
      <t>ゾウカ</t>
    </rPh>
    <rPh sb="131" eb="133">
      <t>ミコ</t>
    </rPh>
    <rPh sb="139" eb="141">
      <t>レイワ</t>
    </rPh>
    <rPh sb="142" eb="144">
      <t>ネンド</t>
    </rPh>
    <rPh sb="146" eb="148">
      <t>キギョウ</t>
    </rPh>
    <rPh sb="148" eb="150">
      <t>カイケイ</t>
    </rPh>
    <rPh sb="151" eb="153">
      <t>イコウ</t>
    </rPh>
    <rPh sb="159" eb="161">
      <t>シサン</t>
    </rPh>
    <rPh sb="161" eb="163">
      <t>ジョウキョウ</t>
    </rPh>
    <rPh sb="164" eb="166">
      <t>ケイエイ</t>
    </rPh>
    <rPh sb="166" eb="168">
      <t>ジョウキョウ</t>
    </rPh>
    <rPh sb="169" eb="171">
      <t>テキカク</t>
    </rPh>
    <rPh sb="172" eb="174">
      <t>ハアク</t>
    </rPh>
    <rPh sb="175" eb="177">
      <t>ケイエイ</t>
    </rPh>
    <rPh sb="177" eb="179">
      <t>センリャク</t>
    </rPh>
    <rPh sb="180" eb="182">
      <t>サクテイ</t>
    </rPh>
    <rPh sb="183" eb="184">
      <t>オコナ</t>
    </rPh>
    <rPh sb="186" eb="188">
      <t>イッソウ</t>
    </rPh>
    <rPh sb="188" eb="190">
      <t>ケイエイ</t>
    </rPh>
    <rPh sb="190" eb="192">
      <t>カイゼン</t>
    </rPh>
    <rPh sb="193" eb="19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</si>
</sst>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8F-4CC0-8DE3-C9B2A40A37A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c:ext xmlns:c16="http://schemas.microsoft.com/office/drawing/2014/chart" uri="{C3380CC4-5D6E-409C-BE32-E72D297353CC}">
              <c16:uniqueId val="{00000001-898F-4CC0-8DE3-C9B2A40A37A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76.78</c:v>
                </c:pt>
                <c:pt idx="1">
                  <c:v>78.5</c:v>
                </c:pt>
                <c:pt idx="2">
                  <c:v>78.459999999999994</c:v>
                </c:pt>
                <c:pt idx="3">
                  <c:v>78.84</c:v>
                </c:pt>
                <c:pt idx="4">
                  <c:v>79.69</c:v>
                </c:pt>
              </c:numCache>
            </c:numRef>
          </c:val>
          <c:extLst>
            <c:ext xmlns:c16="http://schemas.microsoft.com/office/drawing/2014/chart" uri="{C3380CC4-5D6E-409C-BE32-E72D297353CC}">
              <c16:uniqueId val="{00000000-0B65-4B4D-B347-CDD43DB968A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65-4B4D-B347-CDD43DB968A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0-4E94-B2C2-414632D668A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0-4E94-B2C2-414632D668A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85-40AA-A561-B0C867B777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85-40AA-A561-B0C867B777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F-4874-8966-DC6C1D8E75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F-4874-8966-DC6C1D8E75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5-4561-839F-04825B983A2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5-4561-839F-04825B983A2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786.4</c:v>
                </c:pt>
                <c:pt idx="1">
                  <c:v>597.33000000000004</c:v>
                </c:pt>
                <c:pt idx="2">
                  <c:v>594.37</c:v>
                </c:pt>
                <c:pt idx="3">
                  <c:v>576.49</c:v>
                </c:pt>
                <c:pt idx="4">
                  <c:v>555.33000000000004</c:v>
                </c:pt>
              </c:numCache>
            </c:numRef>
          </c:val>
          <c:extLst>
            <c:ext xmlns:c16="http://schemas.microsoft.com/office/drawing/2014/chart" uri="{C3380CC4-5D6E-409C-BE32-E72D297353CC}">
              <c16:uniqueId val="{00000000-5648-4D8F-838F-66E7E74579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c:ext xmlns:c16="http://schemas.microsoft.com/office/drawing/2014/chart" uri="{C3380CC4-5D6E-409C-BE32-E72D297353CC}">
              <c16:uniqueId val="{00000001-5648-4D8F-838F-66E7E74579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88.4</c:v>
                </c:pt>
                <c:pt idx="1">
                  <c:v>85.61</c:v>
                </c:pt>
                <c:pt idx="2">
                  <c:v>73.5</c:v>
                </c:pt>
                <c:pt idx="3">
                  <c:v>83.77</c:v>
                </c:pt>
                <c:pt idx="4">
                  <c:v>84.47</c:v>
                </c:pt>
              </c:numCache>
            </c:numRef>
          </c:val>
          <c:extLst>
            <c:ext xmlns:c16="http://schemas.microsoft.com/office/drawing/2014/chart" uri="{C3380CC4-5D6E-409C-BE32-E72D297353CC}">
              <c16:uniqueId val="{00000000-FBC6-4B05-AC30-754BF97069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c:ext xmlns:c16="http://schemas.microsoft.com/office/drawing/2014/chart" uri="{C3380CC4-5D6E-409C-BE32-E72D297353CC}">
              <c16:uniqueId val="{00000001-FBC6-4B05-AC30-754BF97069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155</c:v>
                </c:pt>
                <c:pt idx="2">
                  <c:v>184.06</c:v>
                </c:pt>
                <c:pt idx="3">
                  <c:v>161.57</c:v>
                </c:pt>
                <c:pt idx="4">
                  <c:v>159.9</c:v>
                </c:pt>
              </c:numCache>
            </c:numRef>
          </c:val>
          <c:extLst>
            <c:ext xmlns:c16="http://schemas.microsoft.com/office/drawing/2014/chart" uri="{C3380CC4-5D6E-409C-BE32-E72D297353CC}">
              <c16:uniqueId val="{00000000-031C-493F-87C5-1F8354EB43D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c:ext xmlns:c16="http://schemas.microsoft.com/office/drawing/2014/chart" uri="{C3380CC4-5D6E-409C-BE32-E72D297353CC}">
              <c16:uniqueId val="{00000001-031C-493F-87C5-1F8354EB43D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CB-4F1B-80F9-7151E92B1E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c:ext xmlns:c16="http://schemas.microsoft.com/office/drawing/2014/chart" uri="{C3380CC4-5D6E-409C-BE32-E72D297353CC}">
              <c16:uniqueId val="{00000001-02CB-4F1B-80F9-7151E92B1E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93.38</c:v>
                </c:pt>
                <c:pt idx="1">
                  <c:v>93.16</c:v>
                </c:pt>
                <c:pt idx="2">
                  <c:v>93.12</c:v>
                </c:pt>
                <c:pt idx="3">
                  <c:v>93.32</c:v>
                </c:pt>
                <c:pt idx="4">
                  <c:v>93.51</c:v>
                </c:pt>
              </c:numCache>
            </c:numRef>
          </c:val>
          <c:extLst>
            <c:ext xmlns:c16="http://schemas.microsoft.com/office/drawing/2014/chart" uri="{C3380CC4-5D6E-409C-BE32-E72D297353CC}">
              <c16:uniqueId val="{00000000-CEE2-4B70-ADA5-DF4A8599C43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c:ext xmlns:c16="http://schemas.microsoft.com/office/drawing/2014/chart" uri="{C3380CC4-5D6E-409C-BE32-E72D297353CC}">
              <c16:uniqueId val="{00000001-CEE2-4B70-ADA5-DF4A8599C43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野木町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Cb2</v>
      </c>
      <c r="X8" s="72"/>
      <c r="Y8" s="72"/>
      <c r="Z8" s="72"/>
      <c r="AA8" s="72"/>
      <c r="AB8" s="72"/>
      <c r="AC8" s="72"/>
      <c r="AD8" s="73" t="str">
        <f>データ!$M$6</f>
        <v>非設置</v>
      </c>
      <c r="AE8" s="73"/>
      <c r="AF8" s="73"/>
      <c r="AG8" s="73"/>
      <c r="AH8" s="73"/>
      <c r="AI8" s="73"/>
      <c r="AJ8" s="73"/>
      <c r="AK8" s="3"/>
      <c r="AL8" s="69">
        <f>データ!S6</f>
        <v>25633</v>
      </c>
      <c r="AM8" s="69"/>
      <c r="AN8" s="69"/>
      <c r="AO8" s="69"/>
      <c r="AP8" s="69"/>
      <c r="AQ8" s="69"/>
      <c r="AR8" s="69"/>
      <c r="AS8" s="69"/>
      <c r="AT8" s="68">
        <f>データ!T6</f>
        <v>30.26</v>
      </c>
      <c r="AU8" s="68"/>
      <c r="AV8" s="68"/>
      <c r="AW8" s="68"/>
      <c r="AX8" s="68"/>
      <c r="AY8" s="68"/>
      <c r="AZ8" s="68"/>
      <c r="BA8" s="68"/>
      <c r="BB8" s="68">
        <f>データ!U6</f>
        <v>847.09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65.23</v>
      </c>
      <c r="Q10" s="68"/>
      <c r="R10" s="68"/>
      <c r="S10" s="68"/>
      <c r="T10" s="68"/>
      <c r="U10" s="68"/>
      <c r="V10" s="68"/>
      <c r="W10" s="68">
        <f>データ!Q6</f>
        <v>78.88</v>
      </c>
      <c r="X10" s="68"/>
      <c r="Y10" s="68"/>
      <c r="Z10" s="68"/>
      <c r="AA10" s="68"/>
      <c r="AB10" s="68"/>
      <c r="AC10" s="68"/>
      <c r="AD10" s="69">
        <f>データ!R6</f>
        <v>2478</v>
      </c>
      <c r="AE10" s="69"/>
      <c r="AF10" s="69"/>
      <c r="AG10" s="69"/>
      <c r="AH10" s="69"/>
      <c r="AI10" s="69"/>
      <c r="AJ10" s="69"/>
      <c r="AK10" s="2"/>
      <c r="AL10" s="69">
        <f>データ!V6</f>
        <v>16707</v>
      </c>
      <c r="AM10" s="69"/>
      <c r="AN10" s="69"/>
      <c r="AO10" s="69"/>
      <c r="AP10" s="69"/>
      <c r="AQ10" s="69"/>
      <c r="AR10" s="69"/>
      <c r="AS10" s="69"/>
      <c r="AT10" s="68">
        <f>データ!W6</f>
        <v>2.7</v>
      </c>
      <c r="AU10" s="68"/>
      <c r="AV10" s="68"/>
      <c r="AW10" s="68"/>
      <c r="AX10" s="68"/>
      <c r="AY10" s="68"/>
      <c r="AZ10" s="68"/>
      <c r="BA10" s="68"/>
      <c r="BB10" s="68">
        <f>データ!X6</f>
        <v>6187.78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4rU7eanod9gWGqyd4hinEpvgD4QnhKmNmuZg5pZ9fm1ILg+dWdijC/I3owLwsojvrGD4Zn4481vgcPTZafckxg==" saltValue="m1qKIx1E2BlpOqLs5+6V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93645</v>
      </c>
      <c r="D6" s="33">
        <f t="shared" si="3"/>
        <v>47</v>
      </c>
      <c r="E6" s="33">
        <f t="shared" si="3"/>
        <v>17</v>
      </c>
      <c r="F6" s="33">
        <f t="shared" si="3"/>
        <v>1</v>
      </c>
      <c r="G6" s="33">
        <f t="shared" si="3"/>
        <v>0</v>
      </c>
      <c r="H6" s="33" t="str">
        <f t="shared" si="3"/>
        <v>栃木県　野木町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65.23</v>
      </c>
      <c r="Q6" s="34">
        <f t="shared" si="3"/>
        <v>78.88</v>
      </c>
      <c r="R6" s="34">
        <f t="shared" si="3"/>
        <v>2478</v>
      </c>
      <c r="S6" s="34">
        <f t="shared" si="3"/>
        <v>25633</v>
      </c>
      <c r="T6" s="34">
        <f t="shared" si="3"/>
        <v>30.26</v>
      </c>
      <c r="U6" s="34">
        <f t="shared" si="3"/>
        <v>847.09</v>
      </c>
      <c r="V6" s="34">
        <f t="shared" si="3"/>
        <v>16707</v>
      </c>
      <c r="W6" s="34">
        <f t="shared" si="3"/>
        <v>2.7</v>
      </c>
      <c r="X6" s="34">
        <f t="shared" si="3"/>
        <v>6187.78</v>
      </c>
      <c r="Y6" s="35">
        <f>IF(Y7="",NA(),Y7)</f>
        <v>76.78</v>
      </c>
      <c r="Z6" s="35">
        <f t="shared" ref="Z6:AH6" si="4">IF(Z7="",NA(),Z7)</f>
        <v>78.5</v>
      </c>
      <c r="AA6" s="35">
        <f t="shared" si="4"/>
        <v>78.459999999999994</v>
      </c>
      <c r="AB6" s="35">
        <f t="shared" si="4"/>
        <v>78.84</v>
      </c>
      <c r="AC6" s="35">
        <f t="shared" si="4"/>
        <v>79.69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786.4</v>
      </c>
      <c r="BG6" s="35">
        <f t="shared" ref="BG6:BO6" si="7">IF(BG7="",NA(),BG7)</f>
        <v>597.33000000000004</v>
      </c>
      <c r="BH6" s="35">
        <f t="shared" si="7"/>
        <v>594.37</v>
      </c>
      <c r="BI6" s="35">
        <f t="shared" si="7"/>
        <v>576.49</v>
      </c>
      <c r="BJ6" s="35">
        <f t="shared" si="7"/>
        <v>555.33000000000004</v>
      </c>
      <c r="BK6" s="35">
        <f t="shared" si="7"/>
        <v>1067.74</v>
      </c>
      <c r="BL6" s="35">
        <f t="shared" si="7"/>
        <v>1018.27</v>
      </c>
      <c r="BM6" s="35">
        <f t="shared" si="7"/>
        <v>1120.55</v>
      </c>
      <c r="BN6" s="35">
        <f t="shared" si="7"/>
        <v>855.79</v>
      </c>
      <c r="BO6" s="35">
        <f t="shared" si="7"/>
        <v>948.07</v>
      </c>
      <c r="BP6" s="34" t="str">
        <f>IF(BP7="","",IF(BP7="-","【-】","【"&amp;SUBSTITUTE(TEXT(BP7,"#,##0.00"),"-","△")&amp;"】"))</f>
        <v>【682.78】</v>
      </c>
      <c r="BQ6" s="35">
        <f>IF(BQ7="",NA(),BQ7)</f>
        <v>88.4</v>
      </c>
      <c r="BR6" s="35">
        <f t="shared" ref="BR6:BZ6" si="8">IF(BR7="",NA(),BR7)</f>
        <v>85.61</v>
      </c>
      <c r="BS6" s="35">
        <f t="shared" si="8"/>
        <v>73.5</v>
      </c>
      <c r="BT6" s="35">
        <f t="shared" si="8"/>
        <v>83.77</v>
      </c>
      <c r="BU6" s="35">
        <f t="shared" si="8"/>
        <v>84.47</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150</v>
      </c>
      <c r="CC6" s="35">
        <f t="shared" ref="CC6:CK6" si="9">IF(CC7="",NA(),CC7)</f>
        <v>155</v>
      </c>
      <c r="CD6" s="35">
        <f t="shared" si="9"/>
        <v>184.06</v>
      </c>
      <c r="CE6" s="35">
        <f t="shared" si="9"/>
        <v>161.57</v>
      </c>
      <c r="CF6" s="35">
        <f t="shared" si="9"/>
        <v>159.9</v>
      </c>
      <c r="CG6" s="35">
        <f t="shared" si="9"/>
        <v>184.87</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49.98</v>
      </c>
      <c r="CW6" s="34" t="str">
        <f>IF(CW7="","",IF(CW7="-","【-】","【"&amp;SUBSTITUTE(TEXT(CW7,"#,##0.00"),"-","△")&amp;"】"))</f>
        <v>【58.98】</v>
      </c>
      <c r="CX6" s="35">
        <f>IF(CX7="",NA(),CX7)</f>
        <v>93.38</v>
      </c>
      <c r="CY6" s="35">
        <f t="shared" ref="CY6:DG6" si="11">IF(CY7="",NA(),CY7)</f>
        <v>93.16</v>
      </c>
      <c r="CZ6" s="35">
        <f t="shared" si="11"/>
        <v>93.12</v>
      </c>
      <c r="DA6" s="35">
        <f t="shared" si="11"/>
        <v>93.32</v>
      </c>
      <c r="DB6" s="35">
        <f t="shared" si="11"/>
        <v>93.51</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15">
      <c r="A7" s="28"/>
      <c r="B7" s="37">
        <v>2018</v>
      </c>
      <c r="C7" s="37">
        <v>93645</v>
      </c>
      <c r="D7" s="37">
        <v>47</v>
      </c>
      <c r="E7" s="37">
        <v>17</v>
      </c>
      <c r="F7" s="37">
        <v>1</v>
      </c>
      <c r="G7" s="37">
        <v>0</v>
      </c>
      <c r="H7" s="37" t="s">
        <v>97</v>
      </c>
      <c r="I7" s="37" t="s">
        <v>98</v>
      </c>
      <c r="J7" s="37" t="s">
        <v>99</v>
      </c>
      <c r="K7" s="37" t="s">
        <v>100</v>
      </c>
      <c r="L7" s="37" t="s">
        <v>101</v>
      </c>
      <c r="M7" s="37" t="s">
        <v>102</v>
      </c>
      <c r="N7" s="38" t="s">
        <v>103</v>
      </c>
      <c r="O7" s="38" t="s">
        <v>104</v>
      </c>
      <c r="P7" s="38">
        <v>65.23</v>
      </c>
      <c r="Q7" s="38">
        <v>78.88</v>
      </c>
      <c r="R7" s="38">
        <v>2478</v>
      </c>
      <c r="S7" s="38">
        <v>25633</v>
      </c>
      <c r="T7" s="38">
        <v>30.26</v>
      </c>
      <c r="U7" s="38">
        <v>847.09</v>
      </c>
      <c r="V7" s="38">
        <v>16707</v>
      </c>
      <c r="W7" s="38">
        <v>2.7</v>
      </c>
      <c r="X7" s="38">
        <v>6187.78</v>
      </c>
      <c r="Y7" s="38">
        <v>76.78</v>
      </c>
      <c r="Z7" s="38">
        <v>78.5</v>
      </c>
      <c r="AA7" s="38">
        <v>78.459999999999994</v>
      </c>
      <c r="AB7" s="38">
        <v>78.84</v>
      </c>
      <c r="AC7" s="38">
        <v>79.69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786.4</v>
      </c>
      <c r="BG7" s="38">
        <v>597.33000000000004</v>
      </c>
      <c r="BH7" s="42">
        <v>594.37</v>
      </c>
      <c r="BI7" s="38">
        <v>576.49</v>
      </c>
      <c r="BJ7" s="38">
        <v>555.33000000000004</v>
      </c>
      <c r="BK7" s="38">
        <v>1067.74</v>
      </c>
      <c r="BL7" s="38">
        <v>1018.27</v>
      </c>
      <c r="BM7" s="38">
        <v>1120.55</v>
      </c>
      <c r="BN7" s="38">
        <v>855.79</v>
      </c>
      <c r="BO7" s="38">
        <v>948.07</v>
      </c>
      <c r="BP7" s="38">
        <v>682.78</v>
      </c>
      <c r="BQ7" s="38">
        <v>88.4</v>
      </c>
      <c r="BR7" s="38">
        <v>85.61</v>
      </c>
      <c r="BS7" s="38">
        <v>73.5</v>
      </c>
      <c r="BT7" s="38">
        <v>83.77</v>
      </c>
      <c r="BU7" s="38">
        <v>84.47</v>
      </c>
      <c r="BV7" s="38">
        <v>73.569999999999993</v>
      </c>
      <c r="BW7" s="38">
        <v>71.569999999999993</v>
      </c>
      <c r="BX7" s="38">
        <v>73.28</v>
      </c>
      <c r="BY7" s="38">
        <v>82.82</v>
      </c>
      <c r="BZ7" s="38">
        <v>83.31</v>
      </c>
      <c r="CA7" s="38">
        <v>100.91</v>
      </c>
      <c r="CB7" s="38">
        <v>150</v>
      </c>
      <c r="CC7" s="38">
        <v>155</v>
      </c>
      <c r="CD7" s="38">
        <v>184.06</v>
      </c>
      <c r="CE7" s="38">
        <v>161.57</v>
      </c>
      <c r="CF7" s="38">
        <v>159.9</v>
      </c>
      <c r="CG7" s="38">
        <v>184.87</v>
      </c>
      <c r="CH7" s="38">
        <v>195.88</v>
      </c>
      <c r="CI7" s="38">
        <v>193.1</v>
      </c>
      <c r="CJ7" s="38">
        <v>165.76</v>
      </c>
      <c r="CK7" s="38">
        <v>160.62</v>
      </c>
      <c r="CL7" s="38">
        <v>136.86000000000001</v>
      </c>
      <c r="CM7" s="38" t="s">
        <v>103</v>
      </c>
      <c r="CN7" s="38" t="s">
        <v>103</v>
      </c>
      <c r="CO7" s="38" t="s">
        <v>103</v>
      </c>
      <c r="CP7" s="38" t="s">
        <v>103</v>
      </c>
      <c r="CQ7" s="38" t="s">
        <v>103</v>
      </c>
      <c r="CR7" s="38">
        <v>51.08</v>
      </c>
      <c r="CS7" s="38">
        <v>49.75</v>
      </c>
      <c r="CT7" s="38">
        <v>51.05</v>
      </c>
      <c r="CU7" s="38">
        <v>50.12</v>
      </c>
      <c r="CV7" s="38">
        <v>49.98</v>
      </c>
      <c r="CW7" s="38">
        <v>58.98</v>
      </c>
      <c r="CX7" s="38">
        <v>93.38</v>
      </c>
      <c r="CY7" s="38">
        <v>93.16</v>
      </c>
      <c r="CZ7" s="38">
        <v>93.12</v>
      </c>
      <c r="DA7" s="38">
        <v>93.32</v>
      </c>
      <c r="DB7" s="38">
        <v>93.51</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2020-01-16T23:55:43Z</cp:lastPrinted>
  <dcterms:created xsi:type="dcterms:W3CDTF">2019-12-05T05:02:23Z</dcterms:created>
  <dcterms:modified xsi:type="dcterms:W3CDTF">2020-02-26T23:17:27Z</dcterms:modified>
  <cp:category/>
</cp:coreProperties>
</file>