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４下水（公共）\"/>
    </mc:Choice>
  </mc:AlternateContent>
  <xr:revisionPtr revIDLastSave="0" documentId="13_ncr:1_{325B92BE-A202-4BB2-8238-7F1875CF8D25}" xr6:coauthVersionLast="47" xr6:coauthVersionMax="47" xr10:uidLastSave="{00000000-0000-0000-0000-000000000000}"/>
  <workbookProtection workbookAlgorithmName="SHA-512" workbookHashValue="La/uyT3z90LG4kWg2eozvWpZQgaVnGN4p1bDG8eIf7A4bUPBbGgVQnRS3leyeYUiPPG3n1d98OACR817SHDwyg==" workbookSaltValue="Khot0aka9cuJrcwkazBoFA=="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AD10" i="4" s="1"/>
  <c r="Q6" i="5"/>
  <c r="W10" i="4" s="1"/>
  <c r="P6" i="5"/>
  <c r="O6" i="5"/>
  <c r="N6" i="5"/>
  <c r="B10" i="4" s="1"/>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BB10" i="4"/>
  <c r="P10" i="4"/>
  <c r="I10" i="4"/>
  <c r="BB8" i="4"/>
  <c r="AD8" i="4"/>
  <c r="B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<sst xmlns="http://schemas.openxmlformats.org/spreadsheetml/2006/main" count="299" uniqueCount="116">
  <si>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</si>
  <si>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</si>
  <si>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</si>
  <si>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</si>
  <si>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</si>
  <si>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</si>
  <si>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</si>
  <si>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</si>
  <si>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</si>
  <si>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</si>
  <si>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</si>
  <si>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</si>
  <si>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</si>
  <si>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</si>
  <si>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</si>
  <si>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</si>
  <si>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</si>
  <si>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</si>
  <si>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</si>
  <si>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</si>
  <si>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</si>
  <si>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</si>
  <si>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</si>
  <si>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</si>
  <si>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</si>
  <si>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</si>
  <si>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</si>
  <si>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</si>
  <si>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</si>
  <si>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</si>
  <si>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</si>
  <si>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</si>
  <si>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</si>
  <si>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</si>
  <si>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</si>
  <si>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</si>
  <si>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</si>
  <si>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</si>
  <si>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</si>
  <si>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</si>
  <si>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</si>
  <si>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</si>
  <si>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</si>
  <si>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</si>
  <si>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</si>
  <si>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</si>
  <si>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</si>
  <si>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</si>
  <si>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</si>
  <si>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</si>
  <si>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</si>
  <si>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</si>
  <si>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</si>
  <si>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</si>
  <si>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</si>
  <si>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</si>
  <si>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</si>
  <si>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</si>
  <si>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</si>
  <si>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</si>
  <si>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</si>
  <si>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</si>
  <si>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</si>
  <si>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</si>
  <si>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</si>
  <si>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</si>
  <si>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</si>
  <si>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</si>
  <si>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</si>
  <si>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</si>
  <si>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</si>
  <si>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</si>
  <si>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</si>
  <si>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</si>
  <si>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</si>
  <si>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</si>
  <si>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</si>
  <si>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</si>
  <si>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</si>
  <si>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</si>
  <si>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</si>
  <si>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</si>
  <si>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</si>
  <si>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</si>
  <si>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</si>
  <si>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</si>
  <si>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</si>
  <si>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</si>
  <si>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</si>
  <si>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</si>
  <si>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</si>
  <si>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</si>
  <si>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</si>
  <si>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</si>
  <si>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</si>
  <si>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</si>
  <si>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野木町</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</si>
  <si>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</si>
  <si>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</si>
  <si>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</si>
  <si>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</si>
  <si>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</si>
  <si>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</si>
  <si>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</si>
  <si>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</si>
  <si>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</si>
  <si>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</si>
  <si>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</si>
  <si>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</si>
  <si>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</si>
  <si>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</si>
  <si>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</si>
  <si>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</si>
  <si>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100％を超えていることから、維持管理費等は収益で賄えていることが分かる。そのため、「②累積欠損金比率」も現状はない。しかし、「⑤経費回収率」が全国平均及び類似団体平均値を下回っている。これは収益の多くを一般会計からの繰入に依存しているためである。このため、適切な経費等を検討し、事業継続のために適切な経営を考えていかなければならない。その時に指標となる「⑥汚水処理原価」は類似団体よりは低くなっているが、全国平均よりは高くなっている。当町は汚水処理を流域下水道により実施しているため処理費の大部分は流域負担金である。そのため、大きな見直しは難しいところではあるが、それ以外の事業の見直しや不明水を減らすことによる負担金の減額、接続率向上による有収水量増加などにより改善を図る必要がある。
　また、「③流動比率」も低いことから次年度以内の債務に対する現金が大きく不足している。流動負債の多くは管路布設のための企業債の償還であるが、今後は人口減少に伴う使用料の減少が見込まれていることや全国平均及び類似団体平均を比較した場合も比率が下回っていることから、上記のような改善を行っていく必要がある。
　一方で「④企業債残高対事業規模比率」は全国平均や類似団体平均よりも低く、「⑧水洗化率」も類似団体平均より高くなっているため、今後も引き続き規模に見合った投資及び更新を行い、事業推進に努める必要がある。</t>
    <phoneticPr fontId="4"/>
  </si>
  <si>
    <t>　令和２年度より法適用となったが、指標はほぼ同水準で推移している。今後も事業継続のために指標等に着目し、適切な対応を行っていく必要がある。特に経費関係の指標が全国平均、類似団体平均値より低くなってしまっているため、経費等の見直しによる経営体質の改善を図っていかなければならない。</t>
    <rPh sb="33" eb="35">
      <t>コンゴ</t>
    </rPh>
    <rPh sb="36" eb="38">
      <t>ジギョウ</t>
    </rPh>
    <rPh sb="38" eb="40">
      <t>ケイゾク</t>
    </rPh>
    <rPh sb="44" eb="46">
      <t>シヒョウ</t>
    </rPh>
    <rPh sb="46" eb="47">
      <t>トウ</t>
    </rPh>
    <rPh sb="48" eb="50">
      <t>チャクモク</t>
    </rPh>
    <rPh sb="52" eb="54">
      <t>テキセツ</t>
    </rPh>
    <rPh sb="55" eb="57">
      <t>タイオウ</t>
    </rPh>
    <rPh sb="58" eb="59">
      <t>オコナ</t>
    </rPh>
    <rPh sb="63" eb="65">
      <t>ヒツヨウ</t>
    </rPh>
    <rPh sb="69" eb="70">
      <t>トク</t>
    </rPh>
    <rPh sb="71" eb="73">
      <t>ケイヒ</t>
    </rPh>
    <rPh sb="73" eb="75">
      <t>カンケイ</t>
    </rPh>
    <rPh sb="76" eb="78">
      <t>シヒョウ</t>
    </rPh>
    <rPh sb="79" eb="81">
      <t>ゼンコク</t>
    </rPh>
    <rPh sb="81" eb="83">
      <t>ヘイキン</t>
    </rPh>
    <rPh sb="84" eb="86">
      <t>ルイジ</t>
    </rPh>
    <rPh sb="86" eb="88">
      <t>ダンタイ</t>
    </rPh>
    <rPh sb="88" eb="90">
      <t>ヘイキン</t>
    </rPh>
    <rPh sb="90" eb="91">
      <t>チ</t>
    </rPh>
    <rPh sb="93" eb="94">
      <t>ヒク</t>
    </rPh>
    <rPh sb="107" eb="109">
      <t>ケイヒ</t>
    </rPh>
    <rPh sb="109" eb="110">
      <t>トウ</t>
    </rPh>
    <rPh sb="111" eb="113">
      <t>ミナオ</t>
    </rPh>
    <rPh sb="117" eb="119">
      <t>ケイエイ</t>
    </rPh>
    <rPh sb="119" eb="121">
      <t>タイシツ</t>
    </rPh>
    <rPh sb="122" eb="124">
      <t>カイゼン</t>
    </rPh>
    <rPh sb="125" eb="126">
      <t>ハカ</t>
    </rPh>
    <phoneticPr fontId="4"/>
  </si>
  <si>
    <t>　令和２年度より法適用のため、「①有形固定資産減価償却率」は全体的に低くなっている。しかし、供用開始より20年が経過しており、こちらの指標が内容通りの残存耐用年数になっているわけではない。そのため、しばらくは数字だけではなく、個別に管理が必要になってくる。「②管路老朽化率」や「③管路改善率」にも注視しながら適切な対応をと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</si>
</sst>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A1F-403F-9AAA-170ED7C0238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0.04</c:v>
                </c:pt>
                <c:pt idx="4">
                  <c:v>0.06</c:v>
                </c:pt>
              </c:numCache>
            </c:numRef>
          </c:val>
          <c:smooth val="0"/>
          <c:extLst>
            <c:ext xmlns:c16="http://schemas.microsoft.com/office/drawing/2014/chart" uri="{C3380CC4-5D6E-409C-BE32-E72D297353CC}">
              <c16:uniqueId val="{00000001-6A1F-403F-9AAA-170ED7C0238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6D-4E69-B5F3-55531AB9A9D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46.3</c:v>
                </c:pt>
                <c:pt idx="4">
                  <c:v>47.23</c:v>
                </c:pt>
              </c:numCache>
            </c:numRef>
          </c:val>
          <c:smooth val="0"/>
          <c:extLst>
            <c:ext xmlns:c16="http://schemas.microsoft.com/office/drawing/2014/chart" uri="{C3380CC4-5D6E-409C-BE32-E72D297353CC}">
              <c16:uniqueId val="{00000001-9D6D-4E69-B5F3-55531AB9A9D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93.72</c:v>
                </c:pt>
                <c:pt idx="4">
                  <c:v>93.33</c:v>
                </c:pt>
              </c:numCache>
            </c:numRef>
          </c:val>
          <c:extLst>
            <c:ext xmlns:c16="http://schemas.microsoft.com/office/drawing/2014/chart" uri="{C3380CC4-5D6E-409C-BE32-E72D297353CC}">
              <c16:uniqueId val="{00000000-7446-454A-8BED-AF2D4D08319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85.01</c:v>
                </c:pt>
                <c:pt idx="4">
                  <c:v>85.55</c:v>
                </c:pt>
              </c:numCache>
            </c:numRef>
          </c:val>
          <c:smooth val="0"/>
          <c:extLst>
            <c:ext xmlns:c16="http://schemas.microsoft.com/office/drawing/2014/chart" uri="{C3380CC4-5D6E-409C-BE32-E72D297353CC}">
              <c16:uniqueId val="{00000001-7446-454A-8BED-AF2D4D08319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120.46</c:v>
                </c:pt>
                <c:pt idx="4">
                  <c:v>111.75</c:v>
                </c:pt>
              </c:numCache>
            </c:numRef>
          </c:val>
          <c:extLst>
            <c:ext xmlns:c16="http://schemas.microsoft.com/office/drawing/2014/chart" uri="{C3380CC4-5D6E-409C-BE32-E72D297353CC}">
              <c16:uniqueId val="{00000000-1CF1-4B29-8F5C-29D344AEC1D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106.75</c:v>
                </c:pt>
                <c:pt idx="4">
                  <c:v>109.7</c:v>
                </c:pt>
              </c:numCache>
            </c:numRef>
          </c:val>
          <c:smooth val="0"/>
          <c:extLst>
            <c:ext xmlns:c16="http://schemas.microsoft.com/office/drawing/2014/chart" uri="{C3380CC4-5D6E-409C-BE32-E72D297353CC}">
              <c16:uniqueId val="{00000001-1CF1-4B29-8F5C-29D344AEC1D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3.85</c:v>
                </c:pt>
                <c:pt idx="4">
                  <c:v>7.58</c:v>
                </c:pt>
              </c:numCache>
            </c:numRef>
          </c:val>
          <c:extLst>
            <c:ext xmlns:c16="http://schemas.microsoft.com/office/drawing/2014/chart" uri="{C3380CC4-5D6E-409C-BE32-E72D297353CC}">
              <c16:uniqueId val="{00000000-DE2B-4A8D-8259-1A56C34FE51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9.0399999999999991</c:v>
                </c:pt>
                <c:pt idx="4">
                  <c:v>9.35</c:v>
                </c:pt>
              </c:numCache>
            </c:numRef>
          </c:val>
          <c:smooth val="0"/>
          <c:extLst>
            <c:ext xmlns:c16="http://schemas.microsoft.com/office/drawing/2014/chart" uri="{C3380CC4-5D6E-409C-BE32-E72D297353CC}">
              <c16:uniqueId val="{00000001-DE2B-4A8D-8259-1A56C34FE51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864-4BB8-8344-4607E65B17C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0.12</c:v>
                </c:pt>
              </c:numCache>
            </c:numRef>
          </c:val>
          <c:smooth val="0"/>
          <c:extLst>
            <c:ext xmlns:c16="http://schemas.microsoft.com/office/drawing/2014/chart" uri="{C3380CC4-5D6E-409C-BE32-E72D297353CC}">
              <c16:uniqueId val="{00000001-4864-4BB8-8344-4607E65B17C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1A6-4E7D-8F7E-EBC47312351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7.23</c:v>
                </c:pt>
                <c:pt idx="4">
                  <c:v>0.1</c:v>
                </c:pt>
              </c:numCache>
            </c:numRef>
          </c:val>
          <c:smooth val="0"/>
          <c:extLst>
            <c:ext xmlns:c16="http://schemas.microsoft.com/office/drawing/2014/chart" uri="{C3380CC4-5D6E-409C-BE32-E72D297353CC}">
              <c16:uniqueId val="{00000001-61A6-4E7D-8F7E-EBC47312351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23.93</c:v>
                </c:pt>
                <c:pt idx="4">
                  <c:v>34.18</c:v>
                </c:pt>
              </c:numCache>
            </c:numRef>
          </c:val>
          <c:extLst>
            <c:ext xmlns:c16="http://schemas.microsoft.com/office/drawing/2014/chart" uri="{C3380CC4-5D6E-409C-BE32-E72D297353CC}">
              <c16:uniqueId val="{00000000-7F36-49C8-9378-8A9F3ECE9F7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38.76</c:v>
                </c:pt>
                <c:pt idx="4">
                  <c:v>49.21</c:v>
                </c:pt>
              </c:numCache>
            </c:numRef>
          </c:val>
          <c:smooth val="0"/>
          <c:extLst>
            <c:ext xmlns:c16="http://schemas.microsoft.com/office/drawing/2014/chart" uri="{C3380CC4-5D6E-409C-BE32-E72D297353CC}">
              <c16:uniqueId val="{00000001-7F36-49C8-9378-8A9F3ECE9F7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620.17999999999995</c:v>
                </c:pt>
                <c:pt idx="4">
                  <c:v>611.37</c:v>
                </c:pt>
              </c:numCache>
            </c:numRef>
          </c:val>
          <c:extLst>
            <c:ext xmlns:c16="http://schemas.microsoft.com/office/drawing/2014/chart" uri="{C3380CC4-5D6E-409C-BE32-E72D297353CC}">
              <c16:uniqueId val="{00000000-C216-4F7C-9324-3883058A435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1303.55</c:v>
                </c:pt>
                <c:pt idx="4">
                  <c:v>1172.21</c:v>
                </c:pt>
              </c:numCache>
            </c:numRef>
          </c:val>
          <c:smooth val="0"/>
          <c:extLst>
            <c:ext xmlns:c16="http://schemas.microsoft.com/office/drawing/2014/chart" uri="{C3380CC4-5D6E-409C-BE32-E72D297353CC}">
              <c16:uniqueId val="{00000001-C216-4F7C-9324-3883058A435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74.08</c:v>
                </c:pt>
                <c:pt idx="4">
                  <c:v>74.180000000000007</c:v>
                </c:pt>
              </c:numCache>
            </c:numRef>
          </c:val>
          <c:extLst>
            <c:ext xmlns:c16="http://schemas.microsoft.com/office/drawing/2014/chart" uri="{C3380CC4-5D6E-409C-BE32-E72D297353CC}">
              <c16:uniqueId val="{00000000-AD4A-4A26-95CE-55CC699EACB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78.510000000000005</c:v>
                </c:pt>
                <c:pt idx="4">
                  <c:v>79.55</c:v>
                </c:pt>
              </c:numCache>
            </c:numRef>
          </c:val>
          <c:smooth val="0"/>
          <c:extLst>
            <c:ext xmlns:c16="http://schemas.microsoft.com/office/drawing/2014/chart" uri="{C3380CC4-5D6E-409C-BE32-E72D297353CC}">
              <c16:uniqueId val="{00000001-AD4A-4A26-95CE-55CC699EACB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7980-45CD-A6A1-8350C24EF99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160.44999999999999</c:v>
                </c:pt>
                <c:pt idx="4">
                  <c:v>161.13</c:v>
                </c:pt>
              </c:numCache>
            </c:numRef>
          </c:val>
          <c:smooth val="0"/>
          <c:extLst>
            <c:ext xmlns:c16="http://schemas.microsoft.com/office/drawing/2014/chart" uri="{C3380CC4-5D6E-409C-BE32-E72D297353CC}">
              <c16:uniqueId val="{00000001-7980-45CD-A6A1-8350C24EF99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2" sqref="B2:BZ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野木町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Cb2</v>
      </c>
      <c r="X8" s="65"/>
      <c r="Y8" s="65"/>
      <c r="Z8" s="65"/>
      <c r="AA8" s="65"/>
      <c r="AB8" s="65"/>
      <c r="AC8" s="65"/>
      <c r="AD8" s="66" t="str">
        <f>データ!$M$6</f>
        <v>非設置</v>
      </c>
      <c r="AE8" s="66"/>
      <c r="AF8" s="66"/>
      <c r="AG8" s="66"/>
      <c r="AH8" s="66"/>
      <c r="AI8" s="66"/>
      <c r="AJ8" s="66"/>
      <c r="AK8" s="3"/>
      <c r="AL8" s="46">
        <f>データ!S6</f>
        <v>25305</v>
      </c>
      <c r="AM8" s="46"/>
      <c r="AN8" s="46"/>
      <c r="AO8" s="46"/>
      <c r="AP8" s="46"/>
      <c r="AQ8" s="46"/>
      <c r="AR8" s="46"/>
      <c r="AS8" s="46"/>
      <c r="AT8" s="45">
        <f>データ!T6</f>
        <v>30.27</v>
      </c>
      <c r="AU8" s="45"/>
      <c r="AV8" s="45"/>
      <c r="AW8" s="45"/>
      <c r="AX8" s="45"/>
      <c r="AY8" s="45"/>
      <c r="AZ8" s="45"/>
      <c r="BA8" s="45"/>
      <c r="BB8" s="45">
        <f>データ!U6</f>
        <v>835.98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46.27</v>
      </c>
      <c r="J10" s="45"/>
      <c r="K10" s="45"/>
      <c r="L10" s="45"/>
      <c r="M10" s="45"/>
      <c r="N10" s="45"/>
      <c r="O10" s="45"/>
      <c r="P10" s="45">
        <f>データ!P6</f>
        <v>66.180000000000007</v>
      </c>
      <c r="Q10" s="45"/>
      <c r="R10" s="45"/>
      <c r="S10" s="45"/>
      <c r="T10" s="45"/>
      <c r="U10" s="45"/>
      <c r="V10" s="45"/>
      <c r="W10" s="45">
        <f>データ!Q6</f>
        <v>79.400000000000006</v>
      </c>
      <c r="X10" s="45"/>
      <c r="Y10" s="45"/>
      <c r="Z10" s="45"/>
      <c r="AA10" s="45"/>
      <c r="AB10" s="45"/>
      <c r="AC10" s="45"/>
      <c r="AD10" s="46">
        <f>データ!R6</f>
        <v>2530</v>
      </c>
      <c r="AE10" s="46"/>
      <c r="AF10" s="46"/>
      <c r="AG10" s="46"/>
      <c r="AH10" s="46"/>
      <c r="AI10" s="46"/>
      <c r="AJ10" s="46"/>
      <c r="AK10" s="2"/>
      <c r="AL10" s="46">
        <f>データ!V6</f>
        <v>16700</v>
      </c>
      <c r="AM10" s="46"/>
      <c r="AN10" s="46"/>
      <c r="AO10" s="46"/>
      <c r="AP10" s="46"/>
      <c r="AQ10" s="46"/>
      <c r="AR10" s="46"/>
      <c r="AS10" s="46"/>
      <c r="AT10" s="45">
        <f>データ!W6</f>
        <v>2.72</v>
      </c>
      <c r="AU10" s="45"/>
      <c r="AV10" s="45"/>
      <c r="AW10" s="45"/>
      <c r="AX10" s="45"/>
      <c r="AY10" s="45"/>
      <c r="AZ10" s="45"/>
      <c r="BA10" s="45"/>
      <c r="BB10" s="45">
        <f>データ!X6</f>
        <v>6139.71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uqf/U8/ziaZ7CmeVFHT3BmTfcMZSQeMB+ByDifpb8pmHcDMe9Z1Xp/M9ruCvp5iu68JGTWB78hYhRChdeyJ+hw==" saltValue="5wtb3pVpj0ffOdqzqMFdf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93645</v>
      </c>
      <c r="D6" s="19">
        <f t="shared" si="3"/>
        <v>46</v>
      </c>
      <c r="E6" s="19">
        <f t="shared" si="3"/>
        <v>17</v>
      </c>
      <c r="F6" s="19">
        <f t="shared" si="3"/>
        <v>1</v>
      </c>
      <c r="G6" s="19">
        <f t="shared" si="3"/>
        <v>0</v>
      </c>
      <c r="H6" s="19" t="str">
        <f t="shared" si="3"/>
        <v>栃木県　野木町</v>
      </c>
      <c r="I6" s="19" t="str">
        <f t="shared" si="3"/>
        <v>法適用</v>
      </c>
      <c r="J6" s="19" t="str">
        <f t="shared" si="3"/>
        <v>下水道事業</v>
      </c>
      <c r="K6" s="19" t="str">
        <f t="shared" si="3"/>
        <v>公共下水道</v>
      </c>
      <c r="L6" s="19" t="str">
        <f t="shared" si="3"/>
        <v>Cb2</v>
      </c>
      <c r="M6" s="19" t="str">
        <f t="shared" si="3"/>
        <v>非設置</v>
      </c>
      <c r="N6" s="20" t="str">
        <f t="shared" si="3"/>
        <v>-</v>
      </c>
      <c r="O6" s="20">
        <f t="shared" si="3"/>
        <v>46.27</v>
      </c>
      <c r="P6" s="20">
        <f t="shared" si="3"/>
        <v>66.180000000000007</v>
      </c>
      <c r="Q6" s="20">
        <f t="shared" si="3"/>
        <v>79.400000000000006</v>
      </c>
      <c r="R6" s="20">
        <f t="shared" si="3"/>
        <v>2530</v>
      </c>
      <c r="S6" s="20">
        <f t="shared" si="3"/>
        <v>25305</v>
      </c>
      <c r="T6" s="20">
        <f t="shared" si="3"/>
        <v>30.27</v>
      </c>
      <c r="U6" s="20">
        <f t="shared" si="3"/>
        <v>835.98</v>
      </c>
      <c r="V6" s="20">
        <f t="shared" si="3"/>
        <v>16700</v>
      </c>
      <c r="W6" s="20">
        <f t="shared" si="3"/>
        <v>2.72</v>
      </c>
      <c r="X6" s="20">
        <f t="shared" si="3"/>
        <v>6139.71</v>
      </c>
      <c r="Y6" s="21" t="str">
        <f>IF(Y7="",NA(),Y7)</f>
        <v>-</v>
      </c>
      <c r="Z6" s="21" t="str">
        <f t="shared" ref="Z6:AH6" si="4">IF(Z7="",NA(),Z7)</f>
        <v>-</v>
      </c>
      <c r="AA6" s="21" t="str">
        <f t="shared" si="4"/>
        <v>-</v>
      </c>
      <c r="AB6" s="21">
        <f t="shared" si="4"/>
        <v>120.46</v>
      </c>
      <c r="AC6" s="21">
        <f t="shared" si="4"/>
        <v>111.75</v>
      </c>
      <c r="AD6" s="21" t="str">
        <f t="shared" si="4"/>
        <v>-</v>
      </c>
      <c r="AE6" s="21" t="str">
        <f t="shared" si="4"/>
        <v>-</v>
      </c>
      <c r="AF6" s="21" t="str">
        <f t="shared" si="4"/>
        <v>-</v>
      </c>
      <c r="AG6" s="21">
        <f t="shared" si="4"/>
        <v>106.75</v>
      </c>
      <c r="AH6" s="21">
        <f t="shared" si="4"/>
        <v>109.7</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7.23</v>
      </c>
      <c r="AS6" s="21">
        <f t="shared" si="5"/>
        <v>0.1</v>
      </c>
      <c r="AT6" s="20" t="str">
        <f>IF(AT7="","",IF(AT7="-","【-】","【"&amp;SUBSTITUTE(TEXT(AT7,"#,##0.00"),"-","△")&amp;"】"))</f>
        <v>【3.09】</v>
      </c>
      <c r="AU6" s="21" t="str">
        <f>IF(AU7="",NA(),AU7)</f>
        <v>-</v>
      </c>
      <c r="AV6" s="21" t="str">
        <f t="shared" ref="AV6:BD6" si="6">IF(AV7="",NA(),AV7)</f>
        <v>-</v>
      </c>
      <c r="AW6" s="21" t="str">
        <f t="shared" si="6"/>
        <v>-</v>
      </c>
      <c r="AX6" s="21">
        <f t="shared" si="6"/>
        <v>23.93</v>
      </c>
      <c r="AY6" s="21">
        <f t="shared" si="6"/>
        <v>34.18</v>
      </c>
      <c r="AZ6" s="21" t="str">
        <f t="shared" si="6"/>
        <v>-</v>
      </c>
      <c r="BA6" s="21" t="str">
        <f t="shared" si="6"/>
        <v>-</v>
      </c>
      <c r="BB6" s="21" t="str">
        <f t="shared" si="6"/>
        <v>-</v>
      </c>
      <c r="BC6" s="21">
        <f t="shared" si="6"/>
        <v>38.76</v>
      </c>
      <c r="BD6" s="21">
        <f t="shared" si="6"/>
        <v>49.21</v>
      </c>
      <c r="BE6" s="20" t="str">
        <f>IF(BE7="","",IF(BE7="-","【-】","【"&amp;SUBSTITUTE(TEXT(BE7,"#,##0.00"),"-","△")&amp;"】"))</f>
        <v>【71.39】</v>
      </c>
      <c r="BF6" s="21" t="str">
        <f>IF(BF7="",NA(),BF7)</f>
        <v>-</v>
      </c>
      <c r="BG6" s="21" t="str">
        <f t="shared" ref="BG6:BO6" si="7">IF(BG7="",NA(),BG7)</f>
        <v>-</v>
      </c>
      <c r="BH6" s="21" t="str">
        <f t="shared" si="7"/>
        <v>-</v>
      </c>
      <c r="BI6" s="21">
        <f t="shared" si="7"/>
        <v>620.17999999999995</v>
      </c>
      <c r="BJ6" s="21">
        <f t="shared" si="7"/>
        <v>611.37</v>
      </c>
      <c r="BK6" s="21" t="str">
        <f t="shared" si="7"/>
        <v>-</v>
      </c>
      <c r="BL6" s="21" t="str">
        <f t="shared" si="7"/>
        <v>-</v>
      </c>
      <c r="BM6" s="21" t="str">
        <f t="shared" si="7"/>
        <v>-</v>
      </c>
      <c r="BN6" s="21">
        <f t="shared" si="7"/>
        <v>1303.55</v>
      </c>
      <c r="BO6" s="21">
        <f t="shared" si="7"/>
        <v>1172.21</v>
      </c>
      <c r="BP6" s="20" t="str">
        <f>IF(BP7="","",IF(BP7="-","【-】","【"&amp;SUBSTITUTE(TEXT(BP7,"#,##0.00"),"-","△")&amp;"】"))</f>
        <v>【669.11】</v>
      </c>
      <c r="BQ6" s="21" t="str">
        <f>IF(BQ7="",NA(),BQ7)</f>
        <v>-</v>
      </c>
      <c r="BR6" s="21" t="str">
        <f t="shared" ref="BR6:BZ6" si="8">IF(BR7="",NA(),BR7)</f>
        <v>-</v>
      </c>
      <c r="BS6" s="21" t="str">
        <f t="shared" si="8"/>
        <v>-</v>
      </c>
      <c r="BT6" s="21">
        <f t="shared" si="8"/>
        <v>74.08</v>
      </c>
      <c r="BU6" s="21">
        <f t="shared" si="8"/>
        <v>74.180000000000007</v>
      </c>
      <c r="BV6" s="21" t="str">
        <f t="shared" si="8"/>
        <v>-</v>
      </c>
      <c r="BW6" s="21" t="str">
        <f t="shared" si="8"/>
        <v>-</v>
      </c>
      <c r="BX6" s="21" t="str">
        <f t="shared" si="8"/>
        <v>-</v>
      </c>
      <c r="BY6" s="21">
        <f t="shared" si="8"/>
        <v>78.510000000000005</v>
      </c>
      <c r="BZ6" s="21">
        <f t="shared" si="8"/>
        <v>79.55</v>
      </c>
      <c r="CA6" s="20" t="str">
        <f>IF(CA7="","",IF(CA7="-","【-】","【"&amp;SUBSTITUTE(TEXT(CA7,"#,##0.00"),"-","△")&amp;"】"))</f>
        <v>【99.73】</v>
      </c>
      <c r="CB6" s="21" t="str">
        <f>IF(CB7="",NA(),CB7)</f>
        <v>-</v>
      </c>
      <c r="CC6" s="21" t="str">
        <f t="shared" ref="CC6:CK6" si="9">IF(CC7="",NA(),CC7)</f>
        <v>-</v>
      </c>
      <c r="CD6" s="21" t="str">
        <f t="shared" si="9"/>
        <v>-</v>
      </c>
      <c r="CE6" s="21">
        <f t="shared" si="9"/>
        <v>150</v>
      </c>
      <c r="CF6" s="21">
        <f t="shared" si="9"/>
        <v>150</v>
      </c>
      <c r="CG6" s="21" t="str">
        <f t="shared" si="9"/>
        <v>-</v>
      </c>
      <c r="CH6" s="21" t="str">
        <f t="shared" si="9"/>
        <v>-</v>
      </c>
      <c r="CI6" s="21" t="str">
        <f t="shared" si="9"/>
        <v>-</v>
      </c>
      <c r="CJ6" s="21">
        <f t="shared" si="9"/>
        <v>160.44999999999999</v>
      </c>
      <c r="CK6" s="21">
        <f t="shared" si="9"/>
        <v>161.13</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46.3</v>
      </c>
      <c r="CV6" s="21">
        <f t="shared" si="10"/>
        <v>47.23</v>
      </c>
      <c r="CW6" s="20" t="str">
        <f>IF(CW7="","",IF(CW7="-","【-】","【"&amp;SUBSTITUTE(TEXT(CW7,"#,##0.00"),"-","△")&amp;"】"))</f>
        <v>【59.99】</v>
      </c>
      <c r="CX6" s="21" t="str">
        <f>IF(CX7="",NA(),CX7)</f>
        <v>-</v>
      </c>
      <c r="CY6" s="21" t="str">
        <f t="shared" ref="CY6:DG6" si="11">IF(CY7="",NA(),CY7)</f>
        <v>-</v>
      </c>
      <c r="CZ6" s="21" t="str">
        <f t="shared" si="11"/>
        <v>-</v>
      </c>
      <c r="DA6" s="21">
        <f t="shared" si="11"/>
        <v>93.72</v>
      </c>
      <c r="DB6" s="21">
        <f t="shared" si="11"/>
        <v>93.33</v>
      </c>
      <c r="DC6" s="21" t="str">
        <f t="shared" si="11"/>
        <v>-</v>
      </c>
      <c r="DD6" s="21" t="str">
        <f t="shared" si="11"/>
        <v>-</v>
      </c>
      <c r="DE6" s="21" t="str">
        <f t="shared" si="11"/>
        <v>-</v>
      </c>
      <c r="DF6" s="21">
        <f t="shared" si="11"/>
        <v>85.01</v>
      </c>
      <c r="DG6" s="21">
        <f t="shared" si="11"/>
        <v>85.55</v>
      </c>
      <c r="DH6" s="20" t="str">
        <f>IF(DH7="","",IF(DH7="-","【-】","【"&amp;SUBSTITUTE(TEXT(DH7,"#,##0.00"),"-","△")&amp;"】"))</f>
        <v>【95.72】</v>
      </c>
      <c r="DI6" s="21" t="str">
        <f>IF(DI7="",NA(),DI7)</f>
        <v>-</v>
      </c>
      <c r="DJ6" s="21" t="str">
        <f t="shared" ref="DJ6:DR6" si="12">IF(DJ7="",NA(),DJ7)</f>
        <v>-</v>
      </c>
      <c r="DK6" s="21" t="str">
        <f t="shared" si="12"/>
        <v>-</v>
      </c>
      <c r="DL6" s="21">
        <f t="shared" si="12"/>
        <v>3.85</v>
      </c>
      <c r="DM6" s="21">
        <f t="shared" si="12"/>
        <v>7.58</v>
      </c>
      <c r="DN6" s="21" t="str">
        <f t="shared" si="12"/>
        <v>-</v>
      </c>
      <c r="DO6" s="21" t="str">
        <f t="shared" si="12"/>
        <v>-</v>
      </c>
      <c r="DP6" s="21" t="str">
        <f t="shared" si="12"/>
        <v>-</v>
      </c>
      <c r="DQ6" s="21">
        <f t="shared" si="12"/>
        <v>9.0399999999999991</v>
      </c>
      <c r="DR6" s="21">
        <f t="shared" si="12"/>
        <v>9.35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0.12</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0.04</v>
      </c>
      <c r="EN6" s="21">
        <f t="shared" si="14"/>
        <v>0.06</v>
      </c>
      <c r="EO6" s="20" t="str">
        <f>IF(EO7="","",IF(EO7="-","【-】","【"&amp;SUBSTITUTE(TEXT(EO7,"#,##0.00"),"-","△")&amp;"】"))</f>
        <v>【0.24】</v>
      </c>
    </row>
    <row r="7" spans="1:148" s="22" customFormat="1" x14ac:dyDescent="0.2">
      <c r="A7" s="14"/>
      <c r="B7" s="23">
        <v>2021</v>
      </c>
      <c r="C7" s="23">
        <v>93645</v>
      </c>
      <c r="D7" s="23">
        <v>46</v>
      </c>
      <c r="E7" s="23">
        <v>17</v>
      </c>
      <c r="F7" s="23">
        <v>1</v>
      </c>
      <c r="G7" s="23">
        <v>0</v>
      </c>
      <c r="H7" s="23" t="s">
        <v>96</v>
      </c>
      <c r="I7" s="23" t="s">
        <v>97</v>
      </c>
      <c r="J7" s="23" t="s">
        <v>98</v>
      </c>
      <c r="K7" s="23" t="s">
        <v>99</v>
      </c>
      <c r="L7" s="23" t="s">
        <v>100</v>
      </c>
      <c r="M7" s="23" t="s">
        <v>101</v>
      </c>
      <c r="N7" s="24" t="s">
        <v>102</v>
      </c>
      <c r="O7" s="24">
        <v>46.27</v>
      </c>
      <c r="P7" s="24">
        <v>66.180000000000007</v>
      </c>
      <c r="Q7" s="24">
        <v>79.400000000000006</v>
      </c>
      <c r="R7" s="24">
        <v>2530</v>
      </c>
      <c r="S7" s="24">
        <v>25305</v>
      </c>
      <c r="T7" s="24">
        <v>30.27</v>
      </c>
      <c r="U7" s="24">
        <v>835.98</v>
      </c>
      <c r="V7" s="24">
        <v>16700</v>
      </c>
      <c r="W7" s="24">
        <v>2.72</v>
      </c>
      <c r="X7" s="24">
        <v>6139.71</v>
      </c>
      <c r="Y7" s="24" t="s">
        <v>102</v>
      </c>
      <c r="Z7" s="24" t="s">
        <v>102</v>
      </c>
      <c r="AA7" s="24" t="s">
        <v>102</v>
      </c>
      <c r="AB7" s="24">
        <v>120.46</v>
      </c>
      <c r="AC7" s="24">
        <v>111.75</v>
      </c>
      <c r="AD7" s="24" t="s">
        <v>102</v>
      </c>
      <c r="AE7" s="24" t="s">
        <v>102</v>
      </c>
      <c r="AF7" s="24" t="s">
        <v>102</v>
      </c>
      <c r="AG7" s="24">
        <v>106.75</v>
      </c>
      <c r="AH7" s="24">
        <v>109.7</v>
      </c>
      <c r="AI7" s="24">
        <v>107.02</v>
      </c>
      <c r="AJ7" s="24" t="s">
        <v>102</v>
      </c>
      <c r="AK7" s="24" t="s">
        <v>102</v>
      </c>
      <c r="AL7" s="24" t="s">
        <v>102</v>
      </c>
      <c r="AM7" s="24">
        <v>0</v>
      </c>
      <c r="AN7" s="24">
        <v>0</v>
      </c>
      <c r="AO7" s="24" t="s">
        <v>102</v>
      </c>
      <c r="AP7" s="24" t="s">
        <v>102</v>
      </c>
      <c r="AQ7" s="24" t="s">
        <v>102</v>
      </c>
      <c r="AR7" s="24">
        <v>7.23</v>
      </c>
      <c r="AS7" s="24">
        <v>0.1</v>
      </c>
      <c r="AT7" s="24">
        <v>3.09</v>
      </c>
      <c r="AU7" s="24" t="s">
        <v>102</v>
      </c>
      <c r="AV7" s="24" t="s">
        <v>102</v>
      </c>
      <c r="AW7" s="24" t="s">
        <v>102</v>
      </c>
      <c r="AX7" s="24">
        <v>23.93</v>
      </c>
      <c r="AY7" s="24">
        <v>34.18</v>
      </c>
      <c r="AZ7" s="24" t="s">
        <v>102</v>
      </c>
      <c r="BA7" s="24" t="s">
        <v>102</v>
      </c>
      <c r="BB7" s="24" t="s">
        <v>102</v>
      </c>
      <c r="BC7" s="24">
        <v>38.76</v>
      </c>
      <c r="BD7" s="24">
        <v>49.21</v>
      </c>
      <c r="BE7" s="24">
        <v>71.39</v>
      </c>
      <c r="BF7" s="24" t="s">
        <v>102</v>
      </c>
      <c r="BG7" s="24" t="s">
        <v>102</v>
      </c>
      <c r="BH7" s="24" t="s">
        <v>102</v>
      </c>
      <c r="BI7" s="24">
        <v>620.17999999999995</v>
      </c>
      <c r="BJ7" s="24">
        <v>611.37</v>
      </c>
      <c r="BK7" s="24" t="s">
        <v>102</v>
      </c>
      <c r="BL7" s="24" t="s">
        <v>102</v>
      </c>
      <c r="BM7" s="24" t="s">
        <v>102</v>
      </c>
      <c r="BN7" s="24">
        <v>1303.55</v>
      </c>
      <c r="BO7" s="24">
        <v>1172.21</v>
      </c>
      <c r="BP7" s="24">
        <v>669.11</v>
      </c>
      <c r="BQ7" s="24" t="s">
        <v>102</v>
      </c>
      <c r="BR7" s="24" t="s">
        <v>102</v>
      </c>
      <c r="BS7" s="24" t="s">
        <v>102</v>
      </c>
      <c r="BT7" s="24">
        <v>74.08</v>
      </c>
      <c r="BU7" s="24">
        <v>74.180000000000007</v>
      </c>
      <c r="BV7" s="24" t="s">
        <v>102</v>
      </c>
      <c r="BW7" s="24" t="s">
        <v>102</v>
      </c>
      <c r="BX7" s="24" t="s">
        <v>102</v>
      </c>
      <c r="BY7" s="24">
        <v>78.510000000000005</v>
      </c>
      <c r="BZ7" s="24">
        <v>79.55</v>
      </c>
      <c r="CA7" s="24">
        <v>99.73</v>
      </c>
      <c r="CB7" s="24" t="s">
        <v>102</v>
      </c>
      <c r="CC7" s="24" t="s">
        <v>102</v>
      </c>
      <c r="CD7" s="24" t="s">
        <v>102</v>
      </c>
      <c r="CE7" s="24">
        <v>150</v>
      </c>
      <c r="CF7" s="24">
        <v>150</v>
      </c>
      <c r="CG7" s="24" t="s">
        <v>102</v>
      </c>
      <c r="CH7" s="24" t="s">
        <v>102</v>
      </c>
      <c r="CI7" s="24" t="s">
        <v>102</v>
      </c>
      <c r="CJ7" s="24">
        <v>160.44999999999999</v>
      </c>
      <c r="CK7" s="24">
        <v>161.13</v>
      </c>
      <c r="CL7" s="24">
        <v>134.97999999999999</v>
      </c>
      <c r="CM7" s="24" t="s">
        <v>102</v>
      </c>
      <c r="CN7" s="24" t="s">
        <v>102</v>
      </c>
      <c r="CO7" s="24" t="s">
        <v>102</v>
      </c>
      <c r="CP7" s="24" t="s">
        <v>102</v>
      </c>
      <c r="CQ7" s="24" t="s">
        <v>102</v>
      </c>
      <c r="CR7" s="24" t="s">
        <v>102</v>
      </c>
      <c r="CS7" s="24" t="s">
        <v>102</v>
      </c>
      <c r="CT7" s="24" t="s">
        <v>102</v>
      </c>
      <c r="CU7" s="24">
        <v>46.3</v>
      </c>
      <c r="CV7" s="24">
        <v>47.23</v>
      </c>
      <c r="CW7" s="24">
        <v>59.99</v>
      </c>
      <c r="CX7" s="24" t="s">
        <v>102</v>
      </c>
      <c r="CY7" s="24" t="s">
        <v>102</v>
      </c>
      <c r="CZ7" s="24" t="s">
        <v>102</v>
      </c>
      <c r="DA7" s="24">
        <v>93.72</v>
      </c>
      <c r="DB7" s="24">
        <v>93.33</v>
      </c>
      <c r="DC7" s="24" t="s">
        <v>102</v>
      </c>
      <c r="DD7" s="24" t="s">
        <v>102</v>
      </c>
      <c r="DE7" s="24" t="s">
        <v>102</v>
      </c>
      <c r="DF7" s="24">
        <v>85.01</v>
      </c>
      <c r="DG7" s="24">
        <v>85.55</v>
      </c>
      <c r="DH7" s="24">
        <v>95.72</v>
      </c>
      <c r="DI7" s="24" t="s">
        <v>102</v>
      </c>
      <c r="DJ7" s="24" t="s">
        <v>102</v>
      </c>
      <c r="DK7" s="24" t="s">
        <v>102</v>
      </c>
      <c r="DL7" s="24">
        <v>3.85</v>
      </c>
      <c r="DM7" s="24">
        <v>7.58</v>
      </c>
      <c r="DN7" s="24" t="s">
        <v>102</v>
      </c>
      <c r="DO7" s="24" t="s">
        <v>102</v>
      </c>
      <c r="DP7" s="24" t="s">
        <v>102</v>
      </c>
      <c r="DQ7" s="24">
        <v>9.0399999999999991</v>
      </c>
      <c r="DR7" s="24">
        <v>9.35</v>
      </c>
      <c r="DS7" s="24">
        <v>38.17</v>
      </c>
      <c r="DT7" s="24" t="s">
        <v>102</v>
      </c>
      <c r="DU7" s="24" t="s">
        <v>102</v>
      </c>
      <c r="DV7" s="24" t="s">
        <v>102</v>
      </c>
      <c r="DW7" s="24">
        <v>0</v>
      </c>
      <c r="DX7" s="24">
        <v>0</v>
      </c>
      <c r="DY7" s="24" t="s">
        <v>102</v>
      </c>
      <c r="DZ7" s="24" t="s">
        <v>102</v>
      </c>
      <c r="EA7" s="24" t="s">
        <v>102</v>
      </c>
      <c r="EB7" s="24">
        <v>0</v>
      </c>
      <c r="EC7" s="24">
        <v>0.12</v>
      </c>
      <c r="ED7" s="24">
        <v>6.54</v>
      </c>
      <c r="EE7" s="24" t="s">
        <v>102</v>
      </c>
      <c r="EF7" s="24" t="s">
        <v>102</v>
      </c>
      <c r="EG7" s="24" t="s">
        <v>102</v>
      </c>
      <c r="EH7" s="24">
        <v>0</v>
      </c>
      <c r="EI7" s="24">
        <v>0</v>
      </c>
      <c r="EJ7" s="24" t="s">
        <v>102</v>
      </c>
      <c r="EK7" s="24" t="s">
        <v>102</v>
      </c>
      <c r="EL7" s="24" t="s">
        <v>102</v>
      </c>
      <c r="EM7" s="24">
        <v>0.04</v>
      </c>
      <c r="EN7" s="24">
        <v>0.06</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dcterms:created xsi:type="dcterms:W3CDTF">2023-01-12T23:27:56Z</dcterms:created>
  <dcterms:modified xsi:type="dcterms:W3CDTF">2023-01-31T04:35:45Z</dcterms:modified>
  <cp:category/>
</cp:coreProperties>
</file>