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6下水（農集）\"/>
    </mc:Choice>
  </mc:AlternateContent>
  <workbookProtection workbookAlgorithmName="SHA-512" workbookHashValue="xWE4GcrfN+qifOFlQ2x55fFJm/DmSuhSNeTcxktOTV/ec1WXl3efrt+7muH72IvANtrRoslAnR9krzbzOqBagA==" workbookSaltValue="riPwjQSyRyFoIS5YOD+Br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<sst xmlns="http://schemas.openxmlformats.org/spreadsheetml/2006/main" count="228" uniqueCount="114">
  <si>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</si>
  <si>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</si>
  <si>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</si>
  <si>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</si>
  <si>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</si>
  <si>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</si>
  <si>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</si>
  <si>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</si>
  <si>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</si>
  <si>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</si>
  <si>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</si>
  <si>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</si>
  <si>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</si>
  <si>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</si>
  <si>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</si>
  <si>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</si>
  <si>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</si>
  <si>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</si>
  <si>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</si>
  <si>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</si>
  <si>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</si>
  <si>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</si>
  <si>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</si>
  <si>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</si>
  <si>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</si>
  <si>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</si>
  <si>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</si>
  <si>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</si>
  <si>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</si>
  <si>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</si>
  <si>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</si>
  <si>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</si>
  <si>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</si>
  <si>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</si>
  <si>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</si>
  <si>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</si>
  <si>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</si>
  <si>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</si>
  <si>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</si>
  <si>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</si>
  <si>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</si>
  <si>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</si>
  <si>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</si>
  <si>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</si>
  <si>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</si>
  <si>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</si>
  <si>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</si>
  <si>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</si>
  <si>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</si>
  <si>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</si>
  <si>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</si>
  <si>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</si>
  <si>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</si>
  <si>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</si>
  <si>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</si>
  <si>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</si>
  <si>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</si>
  <si>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</si>
  <si>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</si>
  <si>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</si>
  <si>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</si>
  <si>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</si>
  <si>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</si>
  <si>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</si>
  <si>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</si>
  <si>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</si>
  <si>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</si>
  <si>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</si>
  <si>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</si>
  <si>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</si>
  <si>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</si>
  <si>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</si>
  <si>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</si>
  <si>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</si>
  <si>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</si>
  <si>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</si>
  <si>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</si>
  <si>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</si>
  <si>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</si>
  <si>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</si>
  <si>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</si>
  <si>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</si>
  <si>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</si>
  <si>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</si>
  <si>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</si>
  <si>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</si>
  <si>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</si>
  <si>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</si>
  <si>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</si>
  <si>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</si>
  <si>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</si>
  <si>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</si>
  <si>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</si>
  <si>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</si>
  <si>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</si>
  <si>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</si>
  <si>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</si>
  <si>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</si>
  <si>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野木町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</si>
  <si>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</si>
  <si>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</si>
  <si>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</si>
  <si>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</si>
  <si>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</si>
  <si>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</si>
  <si>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</si>
  <si>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</si>
  <si>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</si>
  <si>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</si>
  <si>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</si>
  <si>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</si>
  <si>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①収益的収支比率⑤経費回収率　　　　　　　　　　　　　　　　　経費回収率をみると、類似団体と大きな差はないものの、平成２８年度より平均を少し下回り、例年１００％を下回っている。このことからも汚水処理にかかる費用は一般会計からの繰入金等に大きく依存している状況である。収益的比率については、平成２８年度を除き１００％を下回っており、料金収入や一般会計からの繰入金等でも、費用を賄いきれない状況にあるため、費用削減等の経営改善に向けた取り組みについて検討していく必要がある。　　　⑧水洗化率　　　　　　　　　　　　　　　　　　　水洗化率については、平成３０年度は平成２７年度より１．７９ポイント上昇し、平成２９・３０年度と平均を上回ってきているが、引き続き接続率向上のための取り組みをしていく必要がある。　　　　　　　　　　　　　　　　　　　　　　　　　　　　　　　　　　　　　　　　　　　　　　　　　　　　　　　　　　　　　　　　　</t>
    <rPh sb="1" eb="4">
      <t>シュウエキテキ</t>
    </rPh>
    <rPh sb="4" eb="6">
      <t>シュウシ</t>
    </rPh>
    <rPh sb="6" eb="8">
      <t>ヒリツ</t>
    </rPh>
    <rPh sb="9" eb="11">
      <t>ケイヒ</t>
    </rPh>
    <rPh sb="11" eb="13">
      <t>カイシュウ</t>
    </rPh>
    <rPh sb="13" eb="14">
      <t>リツ</t>
    </rPh>
    <rPh sb="31" eb="33">
      <t>ケイヒ</t>
    </rPh>
    <rPh sb="33" eb="35">
      <t>カイシュウ</t>
    </rPh>
    <rPh sb="35" eb="36">
      <t>リツ</t>
    </rPh>
    <rPh sb="41" eb="43">
      <t>ルイジ</t>
    </rPh>
    <rPh sb="43" eb="45">
      <t>ダンタイ</t>
    </rPh>
    <rPh sb="46" eb="47">
      <t>オオ</t>
    </rPh>
    <rPh sb="49" eb="50">
      <t>サ</t>
    </rPh>
    <rPh sb="57" eb="59">
      <t>ヘイセイ</t>
    </rPh>
    <rPh sb="61" eb="63">
      <t>ネンド</t>
    </rPh>
    <rPh sb="65" eb="67">
      <t>ヘイキン</t>
    </rPh>
    <rPh sb="68" eb="69">
      <t>スコ</t>
    </rPh>
    <rPh sb="70" eb="72">
      <t>シタマワ</t>
    </rPh>
    <rPh sb="74" eb="76">
      <t>レイネン</t>
    </rPh>
    <rPh sb="81" eb="83">
      <t>シタマワ</t>
    </rPh>
    <rPh sb="95" eb="97">
      <t>オスイ</t>
    </rPh>
    <rPh sb="97" eb="99">
      <t>ショリ</t>
    </rPh>
    <rPh sb="103" eb="105">
      <t>ヒヨウ</t>
    </rPh>
    <rPh sb="106" eb="108">
      <t>イッパン</t>
    </rPh>
    <rPh sb="108" eb="110">
      <t>カイケイ</t>
    </rPh>
    <rPh sb="113" eb="115">
      <t>クリイレ</t>
    </rPh>
    <rPh sb="115" eb="116">
      <t>キン</t>
    </rPh>
    <rPh sb="116" eb="117">
      <t>トウ</t>
    </rPh>
    <rPh sb="118" eb="119">
      <t>オオ</t>
    </rPh>
    <rPh sb="121" eb="123">
      <t>イゾン</t>
    </rPh>
    <rPh sb="127" eb="129">
      <t>ジョウキョウ</t>
    </rPh>
    <rPh sb="133" eb="136">
      <t>シュウエキテキ</t>
    </rPh>
    <rPh sb="136" eb="138">
      <t>ヒリツ</t>
    </rPh>
    <rPh sb="144" eb="146">
      <t>ヘイセイ</t>
    </rPh>
    <rPh sb="148" eb="150">
      <t>ネンド</t>
    </rPh>
    <rPh sb="151" eb="152">
      <t>ノゾ</t>
    </rPh>
    <rPh sb="158" eb="160">
      <t>シタマワ</t>
    </rPh>
    <rPh sb="165" eb="167">
      <t>リョウキン</t>
    </rPh>
    <rPh sb="167" eb="169">
      <t>シュウニュウ</t>
    </rPh>
    <rPh sb="170" eb="172">
      <t>イッパン</t>
    </rPh>
    <rPh sb="172" eb="174">
      <t>カイケイ</t>
    </rPh>
    <rPh sb="177" eb="179">
      <t>クリイレ</t>
    </rPh>
    <rPh sb="179" eb="180">
      <t>キン</t>
    </rPh>
    <rPh sb="180" eb="181">
      <t>トウ</t>
    </rPh>
    <rPh sb="184" eb="186">
      <t>ヒヨウ</t>
    </rPh>
    <rPh sb="187" eb="188">
      <t>マカナ</t>
    </rPh>
    <rPh sb="193" eb="195">
      <t>ジョウキョウ</t>
    </rPh>
    <rPh sb="201" eb="203">
      <t>ヒヨウ</t>
    </rPh>
    <rPh sb="203" eb="205">
      <t>サクゲン</t>
    </rPh>
    <rPh sb="205" eb="206">
      <t>トウ</t>
    </rPh>
    <rPh sb="207" eb="209">
      <t>ケイエイ</t>
    </rPh>
    <rPh sb="209" eb="211">
      <t>カイゼン</t>
    </rPh>
    <rPh sb="212" eb="213">
      <t>ム</t>
    </rPh>
    <rPh sb="215" eb="216">
      <t>ト</t>
    </rPh>
    <rPh sb="217" eb="218">
      <t>ク</t>
    </rPh>
    <rPh sb="223" eb="225">
      <t>ケントウ</t>
    </rPh>
    <rPh sb="229" eb="231">
      <t>ヒツヨウ</t>
    </rPh>
    <rPh sb="239" eb="242">
      <t>スイセンカ</t>
    </rPh>
    <rPh sb="242" eb="243">
      <t>リツ</t>
    </rPh>
    <rPh sb="262" eb="265">
      <t>スイセンカ</t>
    </rPh>
    <rPh sb="265" eb="266">
      <t>リツ</t>
    </rPh>
    <rPh sb="272" eb="274">
      <t>ヘイセイ</t>
    </rPh>
    <rPh sb="276" eb="278">
      <t>ネンド</t>
    </rPh>
    <rPh sb="279" eb="281">
      <t>ヘイセイ</t>
    </rPh>
    <rPh sb="283" eb="285">
      <t>ネンド</t>
    </rPh>
    <rPh sb="295" eb="297">
      <t>ジョウショウ</t>
    </rPh>
    <rPh sb="299" eb="301">
      <t>ヘイセイ</t>
    </rPh>
    <rPh sb="306" eb="308">
      <t>ネンド</t>
    </rPh>
    <rPh sb="309" eb="311">
      <t>ヘイキン</t>
    </rPh>
    <rPh sb="312" eb="314">
      <t>ウワマワ</t>
    </rPh>
    <rPh sb="322" eb="323">
      <t>ヒ</t>
    </rPh>
    <rPh sb="324" eb="325">
      <t>ツヅ</t>
    </rPh>
    <rPh sb="326" eb="328">
      <t>セツゾク</t>
    </rPh>
    <rPh sb="328" eb="329">
      <t>リツ</t>
    </rPh>
    <rPh sb="329" eb="331">
      <t>コウジョウ</t>
    </rPh>
    <rPh sb="335" eb="336">
      <t>ト</t>
    </rPh>
    <rPh sb="337" eb="338">
      <t>ク</t>
    </rPh>
    <rPh sb="344" eb="346">
      <t>ヒツヨウ</t>
    </rPh>
    <phoneticPr fontId="4"/>
  </si>
  <si>
    <t>　経営の健全性・即効性では、収益的収支比率や経営回収率に課題がみられた。本事業はすでに整備工事が完了し、ここ数年少し伸びはみられたが、約２割の方が未接続の状況である。接続率を向上させることにより、若干の使用料の増収は見込めるものの、汚水処理にかかる費用をすべて賄うことは難しい。　　　　　　　　　　　　　　　　　　　　　　施設の老朽化に伴う維持管理費、管渠更新等の費用増大も懸念されるが、最適化整備構想策定により有効で適切な処理方法を検討するとともに、改修・更新に計画的に取り組んでいく。令和２年度より公営企業会計へ移行することで、使用料見直し等の実施も視野に入れた経営改善を図っていく。</t>
    <rPh sb="1" eb="3">
      <t>ケイエイ</t>
    </rPh>
    <rPh sb="4" eb="7">
      <t>ケンゼンセイ</t>
    </rPh>
    <rPh sb="8" eb="11">
      <t>ソッコウセイ</t>
    </rPh>
    <rPh sb="14" eb="16">
      <t>シュウエキ</t>
    </rPh>
    <rPh sb="16" eb="17">
      <t>テキ</t>
    </rPh>
    <rPh sb="17" eb="19">
      <t>シュウシ</t>
    </rPh>
    <rPh sb="19" eb="21">
      <t>ヒリツ</t>
    </rPh>
    <rPh sb="22" eb="24">
      <t>ケイエイ</t>
    </rPh>
    <rPh sb="24" eb="26">
      <t>カイシュウ</t>
    </rPh>
    <rPh sb="26" eb="27">
      <t>リツ</t>
    </rPh>
    <rPh sb="28" eb="30">
      <t>カダイ</t>
    </rPh>
    <rPh sb="36" eb="37">
      <t>ホン</t>
    </rPh>
    <rPh sb="37" eb="39">
      <t>ジギョウ</t>
    </rPh>
    <rPh sb="43" eb="45">
      <t>セイビ</t>
    </rPh>
    <rPh sb="45" eb="47">
      <t>コウジ</t>
    </rPh>
    <rPh sb="48" eb="50">
      <t>カンリョウ</t>
    </rPh>
    <rPh sb="54" eb="56">
      <t>スウネン</t>
    </rPh>
    <rPh sb="56" eb="57">
      <t>スコ</t>
    </rPh>
    <rPh sb="58" eb="59">
      <t>ノ</t>
    </rPh>
    <rPh sb="67" eb="68">
      <t>ヤク</t>
    </rPh>
    <rPh sb="69" eb="70">
      <t>ワリ</t>
    </rPh>
    <rPh sb="71" eb="72">
      <t>カタ</t>
    </rPh>
    <rPh sb="73" eb="76">
      <t>ミセツゾク</t>
    </rPh>
    <rPh sb="77" eb="79">
      <t>ジョウキョウ</t>
    </rPh>
    <rPh sb="83" eb="85">
      <t>セツゾク</t>
    </rPh>
    <rPh sb="85" eb="86">
      <t>リツ</t>
    </rPh>
    <rPh sb="87" eb="89">
      <t>コウジョウ</t>
    </rPh>
    <rPh sb="98" eb="100">
      <t>ジャッカン</t>
    </rPh>
    <rPh sb="288" eb="289">
      <t>ハカ</t>
    </rPh>
    <phoneticPr fontId="4"/>
  </si>
  <si>
    <t>　野木町の農業集落排水事業は２地区で事業を行っており、佐川野地区では平成１１年、川西地区では平成１７年から供用を開始している。現在管渠の不備は確認されていないが、処理場やポンプ場では修繕箇所が多々見受けられる状況である。　　　　　令和２年度最適化整備構想策定に向け、令和元年度機能診断を実施し、老朽化に向けた計画的な対策を図っていく。　</t>
    <rPh sb="1" eb="4">
      <t>ノギマチ</t>
    </rPh>
    <rPh sb="5" eb="13">
      <t>ノウギョウシュウラクハイスイジギョウ</t>
    </rPh>
    <rPh sb="15" eb="17">
      <t>チク</t>
    </rPh>
    <rPh sb="18" eb="20">
      <t>ジギョウ</t>
    </rPh>
    <rPh sb="21" eb="22">
      <t>オコナ</t>
    </rPh>
    <rPh sb="27" eb="29">
      <t>サガワ</t>
    </rPh>
    <rPh sb="29" eb="30">
      <t>ノ</t>
    </rPh>
    <rPh sb="30" eb="32">
      <t>チク</t>
    </rPh>
    <rPh sb="34" eb="36">
      <t>ヘイセイ</t>
    </rPh>
    <rPh sb="38" eb="39">
      <t>ネン</t>
    </rPh>
    <rPh sb="40" eb="42">
      <t>カワニシ</t>
    </rPh>
    <rPh sb="42" eb="44">
      <t>チク</t>
    </rPh>
    <rPh sb="46" eb="48">
      <t>ヘイセイ</t>
    </rPh>
    <rPh sb="50" eb="51">
      <t>ネン</t>
    </rPh>
    <rPh sb="53" eb="55">
      <t>キョウヨウ</t>
    </rPh>
    <rPh sb="56" eb="58">
      <t>カイシ</t>
    </rPh>
    <rPh sb="63" eb="65">
      <t>ゲンザイ</t>
    </rPh>
    <rPh sb="65" eb="67">
      <t>カンキョ</t>
    </rPh>
    <rPh sb="68" eb="70">
      <t>フビ</t>
    </rPh>
    <rPh sb="71" eb="73">
      <t>カクニン</t>
    </rPh>
    <rPh sb="81" eb="84">
      <t>ショリジョウ</t>
    </rPh>
    <rPh sb="88" eb="89">
      <t>ジョウ</t>
    </rPh>
    <rPh sb="91" eb="93">
      <t>シュウゼン</t>
    </rPh>
    <rPh sb="93" eb="95">
      <t>カショ</t>
    </rPh>
    <rPh sb="96" eb="98">
      <t>タタ</t>
    </rPh>
    <rPh sb="98" eb="100">
      <t>ミウ</t>
    </rPh>
    <rPh sb="104" eb="106">
      <t>ジョウキョウ</t>
    </rPh>
    <rPh sb="115" eb="117">
      <t>レイワ</t>
    </rPh>
    <rPh sb="118" eb="120">
      <t>ネンド</t>
    </rPh>
    <rPh sb="120" eb="123">
      <t>サイテキカ</t>
    </rPh>
    <rPh sb="123" eb="125">
      <t>セイビ</t>
    </rPh>
    <rPh sb="125" eb="127">
      <t>コウソウ</t>
    </rPh>
    <rPh sb="127" eb="129">
      <t>サクテイ</t>
    </rPh>
    <rPh sb="130" eb="131">
      <t>ム</t>
    </rPh>
    <rPh sb="133" eb="135">
      <t>レイワ</t>
    </rPh>
    <rPh sb="135" eb="137">
      <t>ガンネン</t>
    </rPh>
    <rPh sb="137" eb="138">
      <t>ド</t>
    </rPh>
    <rPh sb="138" eb="140">
      <t>キノウ</t>
    </rPh>
    <rPh sb="140" eb="142">
      <t>シンダン</t>
    </rPh>
    <rPh sb="143" eb="145">
      <t>ジッシ</t>
    </rPh>
    <rPh sb="147" eb="150">
      <t>ロウキュウカ</t>
    </rPh>
    <rPh sb="151" eb="152">
      <t>ム</t>
    </rPh>
    <rPh sb="154" eb="157">
      <t>ケイカクテキ</t>
    </rPh>
    <rPh sb="158" eb="160">
      <t>タイサク</t>
    </rPh>
    <rPh sb="161" eb="162">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</si>
</sst>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D8-4C4B-8C63-CD11FD42DBD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A4D8-4C4B-8C63-CD11FD42DBD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57.96</c:v>
                </c:pt>
                <c:pt idx="1">
                  <c:v>58.35</c:v>
                </c:pt>
                <c:pt idx="2">
                  <c:v>55.21</c:v>
                </c:pt>
                <c:pt idx="3">
                  <c:v>60.12</c:v>
                </c:pt>
                <c:pt idx="4">
                  <c:v>56.78</c:v>
                </c:pt>
              </c:numCache>
            </c:numRef>
          </c:val>
          <c:extLst>
            <c:ext xmlns:c16="http://schemas.microsoft.com/office/drawing/2014/chart" uri="{C3380CC4-5D6E-409C-BE32-E72D297353CC}">
              <c16:uniqueId val="{00000000-684A-4BD5-A964-5FB8BE36CDA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684A-4BD5-A964-5FB8BE36CDA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82.44</c:v>
                </c:pt>
                <c:pt idx="1">
                  <c:v>83.94</c:v>
                </c:pt>
                <c:pt idx="2">
                  <c:v>84.29</c:v>
                </c:pt>
                <c:pt idx="3">
                  <c:v>85.53</c:v>
                </c:pt>
                <c:pt idx="4">
                  <c:v>85.73</c:v>
                </c:pt>
              </c:numCache>
            </c:numRef>
          </c:val>
          <c:extLst>
            <c:ext xmlns:c16="http://schemas.microsoft.com/office/drawing/2014/chart" uri="{C3380CC4-5D6E-409C-BE32-E72D297353CC}">
              <c16:uniqueId val="{00000000-F137-4A1B-90BF-C17393033A0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F137-4A1B-90BF-C17393033A0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97.48</c:v>
                </c:pt>
                <c:pt idx="1">
                  <c:v>98.62</c:v>
                </c:pt>
                <c:pt idx="2">
                  <c:v>103.5</c:v>
                </c:pt>
                <c:pt idx="3">
                  <c:v>88.27</c:v>
                </c:pt>
                <c:pt idx="4">
                  <c:v>97.02</c:v>
                </c:pt>
              </c:numCache>
            </c:numRef>
          </c:val>
          <c:extLst>
            <c:ext xmlns:c16="http://schemas.microsoft.com/office/drawing/2014/chart" uri="{C3380CC4-5D6E-409C-BE32-E72D297353CC}">
              <c16:uniqueId val="{00000000-395D-4726-A824-14D2EDDB99B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5D-4726-A824-14D2EDDB99B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7B-4C54-8A5A-91ED7A70B51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7B-4C54-8A5A-91ED7A70B51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21-4DA2-B5C1-F20C1F044BC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21-4DA2-B5C1-F20C1F044BC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C2-4FB8-931A-C9BE75BCD3E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C2-4FB8-931A-C9BE75BCD3E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11-4E4B-90C2-A42BBFCCE96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11-4E4B-90C2-A42BBFCCE96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301.60000000000002</c:v>
                </c:pt>
                <c:pt idx="1">
                  <c:v>282.75</c:v>
                </c:pt>
                <c:pt idx="2">
                  <c:v>258.89999999999998</c:v>
                </c:pt>
                <c:pt idx="3">
                  <c:v>245.13</c:v>
                </c:pt>
                <c:pt idx="4">
                  <c:v>221.21</c:v>
                </c:pt>
              </c:numCache>
            </c:numRef>
          </c:val>
          <c:extLst>
            <c:ext xmlns:c16="http://schemas.microsoft.com/office/drawing/2014/chart" uri="{C3380CC4-5D6E-409C-BE32-E72D297353CC}">
              <c16:uniqueId val="{00000000-3AF5-457A-A28A-6A51C039A48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3AF5-457A-A28A-6A51C039A48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50.16</c:v>
                </c:pt>
                <c:pt idx="1">
                  <c:v>52.01</c:v>
                </c:pt>
                <c:pt idx="2">
                  <c:v>44.64</c:v>
                </c:pt>
                <c:pt idx="3">
                  <c:v>37.880000000000003</c:v>
                </c:pt>
                <c:pt idx="4">
                  <c:v>50.27</c:v>
                </c:pt>
              </c:numCache>
            </c:numRef>
          </c:val>
          <c:extLst>
            <c:ext xmlns:c16="http://schemas.microsoft.com/office/drawing/2014/chart" uri="{C3380CC4-5D6E-409C-BE32-E72D297353CC}">
              <c16:uniqueId val="{00000000-B8A4-4A8E-85D4-79963C1C7CF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B8A4-4A8E-85D4-79963C1C7CF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264.26</c:v>
                </c:pt>
                <c:pt idx="1">
                  <c:v>255.99</c:v>
                </c:pt>
                <c:pt idx="2">
                  <c:v>302.02</c:v>
                </c:pt>
                <c:pt idx="3">
                  <c:v>349.53</c:v>
                </c:pt>
                <c:pt idx="4">
                  <c:v>263.41000000000003</c:v>
                </c:pt>
              </c:numCache>
            </c:numRef>
          </c:val>
          <c:extLst>
            <c:ext xmlns:c16="http://schemas.microsoft.com/office/drawing/2014/chart" uri="{C3380CC4-5D6E-409C-BE32-E72D297353CC}">
              <c16:uniqueId val="{00000000-810C-4FF6-AEC9-0529714FB1E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810C-4FF6-AEC9-0529714FB1E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栃木県　野木町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25633</v>
      </c>
      <c r="AM8" s="50"/>
      <c r="AN8" s="50"/>
      <c r="AO8" s="50"/>
      <c r="AP8" s="50"/>
      <c r="AQ8" s="50"/>
      <c r="AR8" s="50"/>
      <c r="AS8" s="50"/>
      <c r="AT8" s="45">
        <f>データ!T6</f>
        <v>30.26</v>
      </c>
      <c r="AU8" s="45"/>
      <c r="AV8" s="45"/>
      <c r="AW8" s="45"/>
      <c r="AX8" s="45"/>
      <c r="AY8" s="45"/>
      <c r="AZ8" s="45"/>
      <c r="BA8" s="45"/>
      <c r="BB8" s="45">
        <f>データ!U6</f>
        <v>847.09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4.38</v>
      </c>
      <c r="Q10" s="45"/>
      <c r="R10" s="45"/>
      <c r="S10" s="45"/>
      <c r="T10" s="45"/>
      <c r="U10" s="45"/>
      <c r="V10" s="45"/>
      <c r="W10" s="45">
        <f>データ!Q6</f>
        <v>83.84</v>
      </c>
      <c r="X10" s="45"/>
      <c r="Y10" s="45"/>
      <c r="Z10" s="45"/>
      <c r="AA10" s="45"/>
      <c r="AB10" s="45"/>
      <c r="AC10" s="45"/>
      <c r="AD10" s="50">
        <f>データ!R6</f>
        <v>2478</v>
      </c>
      <c r="AE10" s="50"/>
      <c r="AF10" s="50"/>
      <c r="AG10" s="50"/>
      <c r="AH10" s="50"/>
      <c r="AI10" s="50"/>
      <c r="AJ10" s="50"/>
      <c r="AK10" s="2"/>
      <c r="AL10" s="50">
        <f>データ!V6</f>
        <v>1121</v>
      </c>
      <c r="AM10" s="50"/>
      <c r="AN10" s="50"/>
      <c r="AO10" s="50"/>
      <c r="AP10" s="50"/>
      <c r="AQ10" s="50"/>
      <c r="AR10" s="50"/>
      <c r="AS10" s="50"/>
      <c r="AT10" s="45">
        <f>データ!W6</f>
        <v>0.46</v>
      </c>
      <c r="AU10" s="45"/>
      <c r="AV10" s="45"/>
      <c r="AW10" s="45"/>
      <c r="AX10" s="45"/>
      <c r="AY10" s="45"/>
      <c r="AZ10" s="45"/>
      <c r="BA10" s="45"/>
      <c r="BB10" s="45">
        <f>データ!X6</f>
        <v>2436.96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eaDYlOVPrDLX2LtF9iMbboOEJCJGbQlePQbT9DfNrVrVPr81U9Zesl8tG9548Q7hI7pmo8jk6kJdUmB4N1XD5A==" saltValue="Im/nhOW4aKynplIVCG5tR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93645</v>
      </c>
      <c r="D6" s="33">
        <f t="shared" si="3"/>
        <v>47</v>
      </c>
      <c r="E6" s="33">
        <f t="shared" si="3"/>
        <v>17</v>
      </c>
      <c r="F6" s="33">
        <f t="shared" si="3"/>
        <v>5</v>
      </c>
      <c r="G6" s="33">
        <f t="shared" si="3"/>
        <v>0</v>
      </c>
      <c r="H6" s="33" t="str">
        <f t="shared" si="3"/>
        <v>栃木県　野木町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4.38</v>
      </c>
      <c r="Q6" s="34">
        <f t="shared" si="3"/>
        <v>83.84</v>
      </c>
      <c r="R6" s="34">
        <f t="shared" si="3"/>
        <v>2478</v>
      </c>
      <c r="S6" s="34">
        <f t="shared" si="3"/>
        <v>25633</v>
      </c>
      <c r="T6" s="34">
        <f t="shared" si="3"/>
        <v>30.26</v>
      </c>
      <c r="U6" s="34">
        <f t="shared" si="3"/>
        <v>847.09</v>
      </c>
      <c r="V6" s="34">
        <f t="shared" si="3"/>
        <v>1121</v>
      </c>
      <c r="W6" s="34">
        <f t="shared" si="3"/>
        <v>0.46</v>
      </c>
      <c r="X6" s="34">
        <f t="shared" si="3"/>
        <v>2436.96</v>
      </c>
      <c r="Y6" s="35">
        <f>IF(Y7="",NA(),Y7)</f>
        <v>97.48</v>
      </c>
      <c r="Z6" s="35">
        <f t="shared" ref="Z6:AH6" si="4">IF(Z7="",NA(),Z7)</f>
        <v>98.62</v>
      </c>
      <c r="AA6" s="35">
        <f t="shared" si="4"/>
        <v>103.5</v>
      </c>
      <c r="AB6" s="35">
        <f t="shared" si="4"/>
        <v>88.27</v>
      </c>
      <c r="AC6" s="35">
        <f t="shared" si="4"/>
        <v>97.02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301.60000000000002</v>
      </c>
      <c r="BG6" s="35">
        <f t="shared" ref="BG6:BO6" si="7">IF(BG7="",NA(),BG7)</f>
        <v>282.75</v>
      </c>
      <c r="BH6" s="35">
        <f t="shared" si="7"/>
        <v>258.89999999999998</v>
      </c>
      <c r="BI6" s="35">
        <f t="shared" si="7"/>
        <v>245.13</v>
      </c>
      <c r="BJ6" s="35">
        <f t="shared" si="7"/>
        <v>221.21</v>
      </c>
      <c r="BK6" s="35">
        <f t="shared" si="7"/>
        <v>1044.8</v>
      </c>
      <c r="BL6" s="35">
        <f t="shared" si="7"/>
        <v>1081.8</v>
      </c>
      <c r="BM6" s="35">
        <f t="shared" si="7"/>
        <v>974.93</v>
      </c>
      <c r="BN6" s="35">
        <f t="shared" si="7"/>
        <v>855.8</v>
      </c>
      <c r="BO6" s="35">
        <f t="shared" si="7"/>
        <v>789.46</v>
      </c>
      <c r="BP6" s="34" t="str">
        <f>IF(BP7="","",IF(BP7="-","【-】","【"&amp;SUBSTITUTE(TEXT(BP7,"#,##0.00"),"-","△")&amp;"】"))</f>
        <v>【747.76】</v>
      </c>
      <c r="BQ6" s="35">
        <f>IF(BQ7="",NA(),BQ7)</f>
        <v>50.16</v>
      </c>
      <c r="BR6" s="35">
        <f t="shared" ref="BR6:BZ6" si="8">IF(BR7="",NA(),BR7)</f>
        <v>52.01</v>
      </c>
      <c r="BS6" s="35">
        <f t="shared" si="8"/>
        <v>44.64</v>
      </c>
      <c r="BT6" s="35">
        <f t="shared" si="8"/>
        <v>37.880000000000003</v>
      </c>
      <c r="BU6" s="35">
        <f t="shared" si="8"/>
        <v>50.27</v>
      </c>
      <c r="BV6" s="35">
        <f t="shared" si="8"/>
        <v>50.82</v>
      </c>
      <c r="BW6" s="35">
        <f t="shared" si="8"/>
        <v>52.19</v>
      </c>
      <c r="BX6" s="35">
        <f t="shared" si="8"/>
        <v>55.32</v>
      </c>
      <c r="BY6" s="35">
        <f t="shared" si="8"/>
        <v>59.8</v>
      </c>
      <c r="BZ6" s="35">
        <f t="shared" si="8"/>
        <v>57.77</v>
      </c>
      <c r="CA6" s="34" t="str">
        <f>IF(CA7="","",IF(CA7="-","【-】","【"&amp;SUBSTITUTE(TEXT(CA7,"#,##0.00"),"-","△")&amp;"】"))</f>
        <v>【59.51】</v>
      </c>
      <c r="CB6" s="35">
        <f>IF(CB7="",NA(),CB7)</f>
        <v>264.26</v>
      </c>
      <c r="CC6" s="35">
        <f t="shared" ref="CC6:CK6" si="9">IF(CC7="",NA(),CC7)</f>
        <v>255.99</v>
      </c>
      <c r="CD6" s="35">
        <f t="shared" si="9"/>
        <v>302.02</v>
      </c>
      <c r="CE6" s="35">
        <f t="shared" si="9"/>
        <v>349.53</v>
      </c>
      <c r="CF6" s="35">
        <f t="shared" si="9"/>
        <v>263.41000000000003</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57.96</v>
      </c>
      <c r="CN6" s="35">
        <f t="shared" ref="CN6:CV6" si="10">IF(CN7="",NA(),CN7)</f>
        <v>58.35</v>
      </c>
      <c r="CO6" s="35">
        <f t="shared" si="10"/>
        <v>55.21</v>
      </c>
      <c r="CP6" s="35">
        <f t="shared" si="10"/>
        <v>60.12</v>
      </c>
      <c r="CQ6" s="35">
        <f t="shared" si="10"/>
        <v>56.78</v>
      </c>
      <c r="CR6" s="35">
        <f t="shared" si="10"/>
        <v>53.24</v>
      </c>
      <c r="CS6" s="35">
        <f t="shared" si="10"/>
        <v>52.31</v>
      </c>
      <c r="CT6" s="35">
        <f t="shared" si="10"/>
        <v>60.65</v>
      </c>
      <c r="CU6" s="35">
        <f t="shared" si="10"/>
        <v>51.75</v>
      </c>
      <c r="CV6" s="35">
        <f t="shared" si="10"/>
        <v>50.68</v>
      </c>
      <c r="CW6" s="34" t="str">
        <f>IF(CW7="","",IF(CW7="-","【-】","【"&amp;SUBSTITUTE(TEXT(CW7,"#,##0.00"),"-","△")&amp;"】"))</f>
        <v>【52.23】</v>
      </c>
      <c r="CX6" s="35">
        <f>IF(CX7="",NA(),CX7)</f>
        <v>82.44</v>
      </c>
      <c r="CY6" s="35">
        <f t="shared" ref="CY6:DG6" si="11">IF(CY7="",NA(),CY7)</f>
        <v>83.94</v>
      </c>
      <c r="CZ6" s="35">
        <f t="shared" si="11"/>
        <v>84.29</v>
      </c>
      <c r="DA6" s="35">
        <f t="shared" si="11"/>
        <v>85.53</v>
      </c>
      <c r="DB6" s="35">
        <f t="shared" si="11"/>
        <v>85.73</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93645</v>
      </c>
      <c r="D7" s="37">
        <v>47</v>
      </c>
      <c r="E7" s="37">
        <v>17</v>
      </c>
      <c r="F7" s="37">
        <v>5</v>
      </c>
      <c r="G7" s="37">
        <v>0</v>
      </c>
      <c r="H7" s="37" t="s">
        <v>98</v>
      </c>
      <c r="I7" s="37" t="s">
        <v>99</v>
      </c>
      <c r="J7" s="37" t="s">
        <v>100</v>
      </c>
      <c r="K7" s="37" t="s">
        <v>101</v>
      </c>
      <c r="L7" s="37" t="s">
        <v>102</v>
      </c>
      <c r="M7" s="37" t="s">
        <v>103</v>
      </c>
      <c r="N7" s="38" t="s">
        <v>104</v>
      </c>
      <c r="O7" s="38" t="s">
        <v>105</v>
      </c>
      <c r="P7" s="38">
        <v>4.38</v>
      </c>
      <c r="Q7" s="38">
        <v>83.84</v>
      </c>
      <c r="R7" s="38">
        <v>2478</v>
      </c>
      <c r="S7" s="38">
        <v>25633</v>
      </c>
      <c r="T7" s="38">
        <v>30.26</v>
      </c>
      <c r="U7" s="38">
        <v>847.09</v>
      </c>
      <c r="V7" s="38">
        <v>1121</v>
      </c>
      <c r="W7" s="38">
        <v>0.46</v>
      </c>
      <c r="X7" s="38">
        <v>2436.96</v>
      </c>
      <c r="Y7" s="38">
        <v>97.48</v>
      </c>
      <c r="Z7" s="38">
        <v>98.62</v>
      </c>
      <c r="AA7" s="38">
        <v>103.5</v>
      </c>
      <c r="AB7" s="38">
        <v>88.27</v>
      </c>
      <c r="AC7" s="38">
        <v>97.02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301.60000000000002</v>
      </c>
      <c r="BG7" s="38">
        <v>282.75</v>
      </c>
      <c r="BH7" s="38">
        <v>258.89999999999998</v>
      </c>
      <c r="BI7" s="38">
        <v>245.13</v>
      </c>
      <c r="BJ7" s="38">
        <v>221.21</v>
      </c>
      <c r="BK7" s="38">
        <v>1044.8</v>
      </c>
      <c r="BL7" s="38">
        <v>1081.8</v>
      </c>
      <c r="BM7" s="38">
        <v>974.93</v>
      </c>
      <c r="BN7" s="38">
        <v>855.8</v>
      </c>
      <c r="BO7" s="38">
        <v>789.46</v>
      </c>
      <c r="BP7" s="38">
        <v>747.76</v>
      </c>
      <c r="BQ7" s="38">
        <v>50.16</v>
      </c>
      <c r="BR7" s="38">
        <v>52.01</v>
      </c>
      <c r="BS7" s="38">
        <v>44.64</v>
      </c>
      <c r="BT7" s="38">
        <v>37.880000000000003</v>
      </c>
      <c r="BU7" s="38">
        <v>50.27</v>
      </c>
      <c r="BV7" s="38">
        <v>50.82</v>
      </c>
      <c r="BW7" s="38">
        <v>52.19</v>
      </c>
      <c r="BX7" s="38">
        <v>55.32</v>
      </c>
      <c r="BY7" s="38">
        <v>59.8</v>
      </c>
      <c r="BZ7" s="38">
        <v>57.77</v>
      </c>
      <c r="CA7" s="38">
        <v>59.51</v>
      </c>
      <c r="CB7" s="38">
        <v>264.26</v>
      </c>
      <c r="CC7" s="38">
        <v>255.99</v>
      </c>
      <c r="CD7" s="38">
        <v>302.02</v>
      </c>
      <c r="CE7" s="38">
        <v>349.53</v>
      </c>
      <c r="CF7" s="38">
        <v>263.41000000000003</v>
      </c>
      <c r="CG7" s="38">
        <v>300.52</v>
      </c>
      <c r="CH7" s="38">
        <v>296.14</v>
      </c>
      <c r="CI7" s="38">
        <v>283.17</v>
      </c>
      <c r="CJ7" s="38">
        <v>263.76</v>
      </c>
      <c r="CK7" s="38">
        <v>274.35000000000002</v>
      </c>
      <c r="CL7" s="38">
        <v>261.45999999999998</v>
      </c>
      <c r="CM7" s="38">
        <v>57.96</v>
      </c>
      <c r="CN7" s="38">
        <v>58.35</v>
      </c>
      <c r="CO7" s="38">
        <v>55.21</v>
      </c>
      <c r="CP7" s="38">
        <v>60.12</v>
      </c>
      <c r="CQ7" s="38">
        <v>56.78</v>
      </c>
      <c r="CR7" s="38">
        <v>53.24</v>
      </c>
      <c r="CS7" s="38">
        <v>52.31</v>
      </c>
      <c r="CT7" s="38">
        <v>60.65</v>
      </c>
      <c r="CU7" s="38">
        <v>51.75</v>
      </c>
      <c r="CV7" s="38">
        <v>50.68</v>
      </c>
      <c r="CW7" s="38">
        <v>52.23</v>
      </c>
      <c r="CX7" s="38">
        <v>82.44</v>
      </c>
      <c r="CY7" s="38">
        <v>83.94</v>
      </c>
      <c r="CZ7" s="38">
        <v>84.29</v>
      </c>
      <c r="DA7" s="38">
        <v>85.53</v>
      </c>
      <c r="DB7" s="38">
        <v>85.73</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2020-02-03T02:55:39Z</cp:lastPrinted>
  <dcterms:created xsi:type="dcterms:W3CDTF">2019-12-05T05:17:57Z</dcterms:created>
  <dcterms:modified xsi:type="dcterms:W3CDTF">2020-02-27T00:20:23Z</dcterms:modified>
  <cp:category/>
</cp:coreProperties>
</file>