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iGYSSeDXWf/xL1ep/ZhawnkScRXHJqp/DfjP1g/RSIKrGpzXUx9RQORDUkW2jkpL5nWBbF/8TsbrGn/bFPbAyw==" workbookSaltValue="y30i377W3hG5l0INyU67lw=="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<sst xmlns="http://schemas.openxmlformats.org/spreadsheetml/2006/main" count="228" uniqueCount="113">
  <si>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</si>
  <si>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</si>
  <si>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</si>
  <si>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</si>
  <si>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</si>
  <si>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</si>
  <si>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</si>
  <si>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</si>
  <si>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</si>
  <si>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</si>
  <si>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</si>
  <si>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</si>
  <si>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</si>
  <si>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</si>
  <si>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</si>
  <si>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</si>
  <si>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</si>
  <si>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</si>
  <si>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</si>
  <si>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</si>
  <si>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</si>
  <si>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</si>
  <si>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</si>
  <si>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</si>
  <si>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</si>
  <si>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</si>
  <si>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</si>
  <si>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</si>
  <si>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</si>
  <si>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</si>
  <si>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</si>
  <si>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</si>
  <si>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</si>
  <si>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</si>
  <si>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</si>
  <si>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</si>
  <si>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</si>
  <si>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</si>
  <si>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</si>
  <si>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</si>
  <si>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</si>
  <si>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</si>
  <si>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</si>
  <si>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</si>
  <si>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</si>
  <si>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</si>
  <si>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</si>
  <si>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</si>
  <si>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</si>
  <si>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</si>
  <si>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</si>
  <si>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</si>
  <si>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</si>
  <si>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</si>
  <si>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</si>
  <si>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</si>
  <si>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</si>
  <si>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</si>
  <si>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</si>
  <si>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</si>
  <si>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</si>
  <si>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</si>
  <si>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</si>
  <si>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</si>
  <si>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</si>
  <si>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</si>
  <si>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</si>
  <si>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</si>
  <si>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</si>
  <si>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</si>
  <si>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</si>
  <si>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</si>
  <si>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</si>
  <si>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</si>
  <si>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</si>
  <si>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</si>
  <si>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</si>
  <si>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</si>
  <si>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</si>
  <si>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</si>
  <si>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</si>
  <si>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</si>
  <si>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</si>
  <si>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</si>
  <si>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</si>
  <si>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</si>
  <si>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</si>
  <si>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</si>
  <si>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</si>
  <si>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</si>
  <si>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</si>
  <si>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</si>
  <si>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</si>
  <si>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</si>
  <si>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</si>
  <si>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</si>
  <si>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</si>
  <si>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</si>
  <si>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</si>
  <si>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</si>
  <si>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</si>
  <si>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</si>
  <si>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</si>
  <si>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</si>
  <si>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</si>
  <si>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</si>
  <si>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</si>
  <si>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</si>
  <si>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</si>
  <si>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</si>
  <si>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
　⇒１００％を超えており、類似団体と比較した場合も若干上回っている。しかし、年々横ばいもしくは若干の減少傾向であることから、更なる効率化へ努める必要がある。
②累積欠損金比率
　⇒累積欠損金比率はなし。
③流動比率
　⇒１００％を上回っているが、類似団体・全国平均を下回っており、今後に備えて注視していく必要がある。
④企業債残高対給水収益比率
　⇒年々少しずつ減少傾向で推移している。類似団体・全国平均を下回っているが、将来に備え更なる減少を図りたい。
⑤料金回収率
　⇒指標が１００％を上回っている。
⑥給水原価
　⇒類似団体・全国平均よりも安い水準を維持している。
⑦施設利用率
　⇒過去5年をみてもほぼ横ばいに推移している。
⑧有収率
　⇒依然として高い水準は維持しているが、近年漏水の増加により僅かずつ下がってきている。
</t>
    <rPh sb="1" eb="3">
      <t>ケイジョウ</t>
    </rPh>
    <rPh sb="3" eb="5">
      <t>シュウシ</t>
    </rPh>
    <rPh sb="5" eb="7">
      <t>ヒリツ</t>
    </rPh>
    <rPh sb="15" eb="16">
      <t>コ</t>
    </rPh>
    <rPh sb="21" eb="23">
      <t>ルイジ</t>
    </rPh>
    <rPh sb="151" eb="152">
      <t>ソナ</t>
    </rPh>
    <rPh sb="168" eb="170">
      <t>キギョウ</t>
    </rPh>
    <rPh sb="170" eb="171">
      <t>サイ</t>
    </rPh>
    <rPh sb="171" eb="173">
      <t>ザンダカ</t>
    </rPh>
    <rPh sb="173" eb="174">
      <t>タイ</t>
    </rPh>
    <rPh sb="174" eb="176">
      <t>キュウスイ</t>
    </rPh>
    <rPh sb="176" eb="178">
      <t>シュウエキ</t>
    </rPh>
    <rPh sb="178" eb="180">
      <t>ヒリツ</t>
    </rPh>
    <rPh sb="183" eb="185">
      <t>ネンネン</t>
    </rPh>
    <rPh sb="185" eb="186">
      <t>スコ</t>
    </rPh>
    <rPh sb="189" eb="191">
      <t>ゲンショウ</t>
    </rPh>
    <rPh sb="191" eb="193">
      <t>ケイコウ</t>
    </rPh>
    <rPh sb="194" eb="196">
      <t>スイイ</t>
    </rPh>
    <rPh sb="201" eb="203">
      <t>ルイジ</t>
    </rPh>
    <rPh sb="203" eb="205">
      <t>ダンタイ</t>
    </rPh>
    <rPh sb="206" eb="208">
      <t>ゼンコク</t>
    </rPh>
    <rPh sb="208" eb="210">
      <t>ヘイキン</t>
    </rPh>
    <rPh sb="211" eb="213">
      <t>シタマワ</t>
    </rPh>
    <rPh sb="219" eb="221">
      <t>ショウライ</t>
    </rPh>
    <rPh sb="222" eb="223">
      <t>ソナ</t>
    </rPh>
    <rPh sb="224" eb="225">
      <t>サラ</t>
    </rPh>
    <rPh sb="227" eb="229">
      <t>ゲンショウ</t>
    </rPh>
    <rPh sb="230" eb="231">
      <t>ハカ</t>
    </rPh>
    <rPh sb="237" eb="239">
      <t>リョウキン</t>
    </rPh>
    <rPh sb="239" eb="241">
      <t>カイシュウ</t>
    </rPh>
    <rPh sb="241" eb="242">
      <t>リツ</t>
    </rPh>
    <rPh sb="245" eb="247">
      <t>シヒョウ</t>
    </rPh>
    <rPh sb="253" eb="255">
      <t>ウワマワ</t>
    </rPh>
    <rPh sb="262" eb="264">
      <t>キュウスイ</t>
    </rPh>
    <rPh sb="264" eb="266">
      <t>ゲンカ</t>
    </rPh>
    <rPh sb="269" eb="271">
      <t>ルイジ</t>
    </rPh>
    <rPh sb="271" eb="273">
      <t>ダンタイ</t>
    </rPh>
    <rPh sb="274" eb="276">
      <t>ゼンコク</t>
    </rPh>
    <rPh sb="276" eb="278">
      <t>ヘイキン</t>
    </rPh>
    <rPh sb="281" eb="282">
      <t>ヤス</t>
    </rPh>
    <rPh sb="283" eb="285">
      <t>スイジュン</t>
    </rPh>
    <rPh sb="286" eb="288">
      <t>イジ</t>
    </rPh>
    <rPh sb="295" eb="297">
      <t>シセツ</t>
    </rPh>
    <rPh sb="297" eb="299">
      <t>リヨウ</t>
    </rPh>
    <rPh sb="299" eb="300">
      <t>リツ</t>
    </rPh>
    <rPh sb="303" eb="305">
      <t>カコ</t>
    </rPh>
    <rPh sb="306" eb="307">
      <t>ネン</t>
    </rPh>
    <rPh sb="313" eb="314">
      <t>ヨコ</t>
    </rPh>
    <rPh sb="317" eb="319">
      <t>スイイ</t>
    </rPh>
    <rPh sb="326" eb="328">
      <t>ユウシュウ</t>
    </rPh>
    <rPh sb="328" eb="329">
      <t>リツ</t>
    </rPh>
    <rPh sb="332" eb="334">
      <t>イゼン</t>
    </rPh>
    <rPh sb="337" eb="338">
      <t>タカ</t>
    </rPh>
    <rPh sb="339" eb="341">
      <t>スイジュン</t>
    </rPh>
    <rPh sb="342" eb="344">
      <t>イジ</t>
    </rPh>
    <rPh sb="350" eb="352">
      <t>キンネン</t>
    </rPh>
    <rPh sb="352" eb="354">
      <t>ロウスイ</t>
    </rPh>
    <rPh sb="355" eb="357">
      <t>ゾウカ</t>
    </rPh>
    <rPh sb="360" eb="361">
      <t>ワズ</t>
    </rPh>
    <rPh sb="364" eb="365">
      <t>サ</t>
    </rPh>
    <phoneticPr fontId="4"/>
  </si>
  <si>
    <t>　経常収支比率、流動比率、料金回収率などは１００％を超えており、健全な経営ができている。
　しかし、管路の経年に伴う更新が十分に進んでいないことから、今後も安定した給水のために将来的な財源の確保が必要になってくる。そのため、引き続き効率的な経営に努めていかなければならない。</t>
    <rPh sb="1" eb="3">
      <t>ケイジョウ</t>
    </rPh>
    <rPh sb="3" eb="5">
      <t>シュウシ</t>
    </rPh>
    <rPh sb="5" eb="7">
      <t>ヒリツ</t>
    </rPh>
    <rPh sb="8" eb="10">
      <t>リュウドウ</t>
    </rPh>
    <rPh sb="10" eb="12">
      <t>ヒリツ</t>
    </rPh>
    <rPh sb="13" eb="15">
      <t>リョウキン</t>
    </rPh>
    <rPh sb="15" eb="17">
      <t>カイシュウ</t>
    </rPh>
    <rPh sb="17" eb="18">
      <t>リツ</t>
    </rPh>
    <rPh sb="26" eb="27">
      <t>コ</t>
    </rPh>
    <rPh sb="32" eb="34">
      <t>ケンゼン</t>
    </rPh>
    <rPh sb="35" eb="37">
      <t>ケイエイ</t>
    </rPh>
    <rPh sb="50" eb="52">
      <t>カンロ</t>
    </rPh>
    <rPh sb="53" eb="55">
      <t>ケイネン</t>
    </rPh>
    <rPh sb="56" eb="57">
      <t>トモナ</t>
    </rPh>
    <rPh sb="58" eb="60">
      <t>コウシン</t>
    </rPh>
    <rPh sb="61" eb="63">
      <t>ジュウブン</t>
    </rPh>
    <rPh sb="64" eb="65">
      <t>スス</t>
    </rPh>
    <rPh sb="75" eb="77">
      <t>コンゴ</t>
    </rPh>
    <rPh sb="78" eb="80">
      <t>アンテイ</t>
    </rPh>
    <rPh sb="82" eb="84">
      <t>キュウスイ</t>
    </rPh>
    <rPh sb="88" eb="91">
      <t>ショウライテキ</t>
    </rPh>
    <rPh sb="92" eb="94">
      <t>ザイゲン</t>
    </rPh>
    <rPh sb="95" eb="97">
      <t>カクホ</t>
    </rPh>
    <rPh sb="98" eb="100">
      <t>ヒツヨウ</t>
    </rPh>
    <rPh sb="112" eb="113">
      <t>ヒ</t>
    </rPh>
    <rPh sb="114" eb="115">
      <t>ツヅ</t>
    </rPh>
    <rPh sb="116" eb="119">
      <t>コウリツテキ</t>
    </rPh>
    <rPh sb="120" eb="122">
      <t>ケイエイ</t>
    </rPh>
    <rPh sb="123" eb="124">
      <t>ツト</t>
    </rPh>
    <phoneticPr fontId="4"/>
  </si>
  <si>
    <t>①有形固定資産減価償却率
　⇒有形固定資産全体の老朽化度合を示したものであり、類似団体・全国平均よりも高い数値である。
　更新は随時行っているが、更新が追い付いていない状況である。そのため、今後も引き続き更新の必要がある。
②管路経年化率
　⇒類似団体とほぼ同じ状況であるが、年々比率が上がってきているため、上記のとおり引き続いた更新が必要になってきている。
③管路更新率
　類似団体・全国平均よりも低い値となっている。また、H30・R1年度については管路の更新が実施できていないため、今後実施をしていかなければならない。</t>
    <rPh sb="1" eb="3">
      <t>ユウケイ</t>
    </rPh>
    <rPh sb="3" eb="5">
      <t>コテイ</t>
    </rPh>
    <rPh sb="5" eb="7">
      <t>シサン</t>
    </rPh>
    <rPh sb="7" eb="9">
      <t>ゲンカ</t>
    </rPh>
    <rPh sb="9" eb="11">
      <t>ショウキャク</t>
    </rPh>
    <rPh sb="11" eb="12">
      <t>リツ</t>
    </rPh>
    <rPh sb="15" eb="17">
      <t>ユウケイ</t>
    </rPh>
    <rPh sb="17" eb="19">
      <t>コテイ</t>
    </rPh>
    <rPh sb="19" eb="21">
      <t>シサン</t>
    </rPh>
    <rPh sb="21" eb="23">
      <t>ゼンタイ</t>
    </rPh>
    <rPh sb="24" eb="27">
      <t>ロウキュウカ</t>
    </rPh>
    <rPh sb="27" eb="29">
      <t>ドアイ</t>
    </rPh>
    <rPh sb="30" eb="31">
      <t>シメ</t>
    </rPh>
    <rPh sb="39" eb="41">
      <t>ルイジ</t>
    </rPh>
    <rPh sb="41" eb="43">
      <t>ダンタイ</t>
    </rPh>
    <rPh sb="44" eb="46">
      <t>ゼンコク</t>
    </rPh>
    <rPh sb="46" eb="48">
      <t>ヘイキン</t>
    </rPh>
    <rPh sb="51" eb="52">
      <t>タカ</t>
    </rPh>
    <rPh sb="53" eb="55">
      <t>スウチ</t>
    </rPh>
    <rPh sb="61" eb="63">
      <t>コウシン</t>
    </rPh>
    <rPh sb="64" eb="66">
      <t>ズイジ</t>
    </rPh>
    <rPh sb="66" eb="67">
      <t>オコナ</t>
    </rPh>
    <rPh sb="73" eb="75">
      <t>コウシン</t>
    </rPh>
    <rPh sb="76" eb="77">
      <t>オ</t>
    </rPh>
    <rPh sb="78" eb="79">
      <t>ツ</t>
    </rPh>
    <rPh sb="84" eb="86">
      <t>ジョウキョウ</t>
    </rPh>
    <rPh sb="95" eb="97">
      <t>コンゴ</t>
    </rPh>
    <rPh sb="98" eb="99">
      <t>ヒ</t>
    </rPh>
    <rPh sb="100" eb="101">
      <t>ツヅ</t>
    </rPh>
    <rPh sb="102" eb="104">
      <t>コウシン</t>
    </rPh>
    <rPh sb="105" eb="107">
      <t>ヒツヨウ</t>
    </rPh>
    <rPh sb="113" eb="115">
      <t>カンロ</t>
    </rPh>
    <rPh sb="115" eb="118">
      <t>ケイネンカ</t>
    </rPh>
    <rPh sb="118" eb="119">
      <t>リツ</t>
    </rPh>
    <rPh sb="122" eb="124">
      <t>ルイジ</t>
    </rPh>
    <rPh sb="124" eb="126">
      <t>ダンタイ</t>
    </rPh>
    <rPh sb="129" eb="130">
      <t>オナ</t>
    </rPh>
    <rPh sb="131" eb="133">
      <t>ジョウキョウ</t>
    </rPh>
    <rPh sb="138" eb="140">
      <t>ネンネン</t>
    </rPh>
    <rPh sb="140" eb="142">
      <t>ヒリツ</t>
    </rPh>
    <rPh sb="143" eb="144">
      <t>ア</t>
    </rPh>
    <rPh sb="154" eb="156">
      <t>ジョウキ</t>
    </rPh>
    <rPh sb="160" eb="161">
      <t>ヒ</t>
    </rPh>
    <rPh sb="162" eb="163">
      <t>ツヅ</t>
    </rPh>
    <rPh sb="165" eb="167">
      <t>コウシン</t>
    </rPh>
    <rPh sb="168" eb="170">
      <t>ヒツヨウ</t>
    </rPh>
    <rPh sb="181" eb="183">
      <t>カンロ</t>
    </rPh>
    <rPh sb="183" eb="185">
      <t>コウシン</t>
    </rPh>
    <rPh sb="185" eb="186">
      <t>リツ</t>
    </rPh>
    <rPh sb="188" eb="190">
      <t>ルイジ</t>
    </rPh>
    <rPh sb="190" eb="192">
      <t>ダンタイ</t>
    </rPh>
    <rPh sb="193" eb="195">
      <t>ゼンコク</t>
    </rPh>
    <rPh sb="195" eb="197">
      <t>ヘイキン</t>
    </rPh>
    <rPh sb="200" eb="201">
      <t>ヒク</t>
    </rPh>
    <rPh sb="202" eb="203">
      <t>アタイ</t>
    </rPh>
    <rPh sb="219" eb="221">
      <t>ネンド</t>
    </rPh>
    <rPh sb="226" eb="228">
      <t>カンロ</t>
    </rPh>
    <rPh sb="229" eb="231">
      <t>コウシン</t>
    </rPh>
    <rPh sb="232" eb="234">
      <t>ジッシ</t>
    </rPh>
    <rPh sb="243" eb="245">
      <t>コンゴ</t>
    </rPh>
    <rPh sb="245" eb="24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</si>
</sst>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0.28999999999999998</c:v>
                </c:pt>
                <c:pt idx="1">
                  <c:v>0.39</c:v>
                </c:pt>
                <c:pt idx="2">
                  <c:v>0.18</c:v>
                </c:pt>
                <c:pt idx="3" formatCode="#,##0.00;&quot;△&quot;#,##0.00">
                  <c:v>0</c:v>
                </c:pt>
                <c:pt idx="4" formatCode="#,##0.00;&quot;△&quot;#,##0.00">
                  <c:v>0</c:v>
                </c:pt>
              </c:numCache>
            </c:numRef>
          </c:val>
          <c:extLst>
            <c:ext xmlns:c16="http://schemas.microsoft.com/office/drawing/2014/chart" uri="{C3380CC4-5D6E-409C-BE32-E72D297353CC}">
              <c16:uniqueId val="{00000000-A61A-48D2-99EC-3B7AF2DB0B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A61A-48D2-99EC-3B7AF2DB0B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67.28</c:v>
                </c:pt>
                <c:pt idx="1">
                  <c:v>67.760000000000005</c:v>
                </c:pt>
                <c:pt idx="2">
                  <c:v>67.489999999999995</c:v>
                </c:pt>
                <c:pt idx="3">
                  <c:v>68.489999999999995</c:v>
                </c:pt>
                <c:pt idx="4">
                  <c:v>67.14</c:v>
                </c:pt>
              </c:numCache>
            </c:numRef>
          </c:val>
          <c:extLst>
            <c:ext xmlns:c16="http://schemas.microsoft.com/office/drawing/2014/chart" uri="{C3380CC4-5D6E-409C-BE32-E72D297353CC}">
              <c16:uniqueId val="{00000000-AC20-45A1-92F8-1A1FF3AADDA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AC20-45A1-92F8-1A1FF3AADDA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95.62</c:v>
                </c:pt>
                <c:pt idx="1">
                  <c:v>94.95</c:v>
                </c:pt>
                <c:pt idx="2">
                  <c:v>94.6</c:v>
                </c:pt>
                <c:pt idx="3">
                  <c:v>94.15</c:v>
                </c:pt>
                <c:pt idx="4">
                  <c:v>94.39</c:v>
                </c:pt>
              </c:numCache>
            </c:numRef>
          </c:val>
          <c:extLst>
            <c:ext xmlns:c16="http://schemas.microsoft.com/office/drawing/2014/chart" uri="{C3380CC4-5D6E-409C-BE32-E72D297353CC}">
              <c16:uniqueId val="{00000000-DA50-4115-A558-70BA79318A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DA50-4115-A558-70BA79318A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115.38</c:v>
                </c:pt>
                <c:pt idx="1">
                  <c:v>110.64</c:v>
                </c:pt>
                <c:pt idx="2">
                  <c:v>108.22</c:v>
                </c:pt>
                <c:pt idx="3">
                  <c:v>111.21</c:v>
                </c:pt>
                <c:pt idx="4">
                  <c:v>109.44</c:v>
                </c:pt>
              </c:numCache>
            </c:numRef>
          </c:val>
          <c:extLst>
            <c:ext xmlns:c16="http://schemas.microsoft.com/office/drawing/2014/chart" uri="{C3380CC4-5D6E-409C-BE32-E72D297353CC}">
              <c16:uniqueId val="{00000000-6C65-4006-B6B2-D9ABF90EA8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6C65-4006-B6B2-D9ABF90EA8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49.91</c:v>
                </c:pt>
                <c:pt idx="1">
                  <c:v>50.77</c:v>
                </c:pt>
                <c:pt idx="2">
                  <c:v>50.6</c:v>
                </c:pt>
                <c:pt idx="3">
                  <c:v>52.04</c:v>
                </c:pt>
                <c:pt idx="4">
                  <c:v>50.96</c:v>
                </c:pt>
              </c:numCache>
            </c:numRef>
          </c:val>
          <c:extLst>
            <c:ext xmlns:c16="http://schemas.microsoft.com/office/drawing/2014/chart" uri="{C3380CC4-5D6E-409C-BE32-E72D297353CC}">
              <c16:uniqueId val="{00000000-9AE1-4F91-89DC-00049C453FA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9AE1-4F91-89DC-00049C453FA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11.08</c:v>
                </c:pt>
                <c:pt idx="1">
                  <c:v>11.01</c:v>
                </c:pt>
                <c:pt idx="2">
                  <c:v>13.38</c:v>
                </c:pt>
                <c:pt idx="3">
                  <c:v>14.79</c:v>
                </c:pt>
                <c:pt idx="4">
                  <c:v>17.22</c:v>
                </c:pt>
              </c:numCache>
            </c:numRef>
          </c:val>
          <c:extLst>
            <c:ext xmlns:c16="http://schemas.microsoft.com/office/drawing/2014/chart" uri="{C3380CC4-5D6E-409C-BE32-E72D297353CC}">
              <c16:uniqueId val="{00000000-5811-4AA3-BE46-02E4D8B02D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5811-4AA3-BE46-02E4D8B02D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B8-438F-9E63-9429C00EA47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61B8-438F-9E63-9429C00EA47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596.22</c:v>
                </c:pt>
                <c:pt idx="1">
                  <c:v>435.34</c:v>
                </c:pt>
                <c:pt idx="2">
                  <c:v>204.29</c:v>
                </c:pt>
                <c:pt idx="3">
                  <c:v>382.9</c:v>
                </c:pt>
                <c:pt idx="4">
                  <c:v>213.36</c:v>
                </c:pt>
              </c:numCache>
            </c:numRef>
          </c:val>
          <c:extLst>
            <c:ext xmlns:c16="http://schemas.microsoft.com/office/drawing/2014/chart" uri="{C3380CC4-5D6E-409C-BE32-E72D297353CC}">
              <c16:uniqueId val="{00000000-260F-4320-98F7-C439A7DFBB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260F-4320-98F7-C439A7DFBB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293.14999999999998</c:v>
                </c:pt>
                <c:pt idx="1">
                  <c:v>280.63</c:v>
                </c:pt>
                <c:pt idx="2">
                  <c:v>268.76</c:v>
                </c:pt>
                <c:pt idx="3">
                  <c:v>263.68</c:v>
                </c:pt>
                <c:pt idx="4">
                  <c:v>257.10000000000002</c:v>
                </c:pt>
              </c:numCache>
            </c:numRef>
          </c:val>
          <c:extLst>
            <c:ext xmlns:c16="http://schemas.microsoft.com/office/drawing/2014/chart" uri="{C3380CC4-5D6E-409C-BE32-E72D297353CC}">
              <c16:uniqueId val="{00000000-B2AB-48D8-97F8-709F91F835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B2AB-48D8-97F8-709F91F835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110.92</c:v>
                </c:pt>
                <c:pt idx="1">
                  <c:v>108.08</c:v>
                </c:pt>
                <c:pt idx="2">
                  <c:v>103.86</c:v>
                </c:pt>
                <c:pt idx="3">
                  <c:v>106.61</c:v>
                </c:pt>
                <c:pt idx="4">
                  <c:v>102.09</c:v>
                </c:pt>
              </c:numCache>
            </c:numRef>
          </c:val>
          <c:extLst>
            <c:ext xmlns:c16="http://schemas.microsoft.com/office/drawing/2014/chart" uri="{C3380CC4-5D6E-409C-BE32-E72D297353CC}">
              <c16:uniqueId val="{00000000-EE3E-4A89-80C9-4D7B2022A4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EE3E-4A89-80C9-4D7B2022A4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114.39</c:v>
                </c:pt>
                <c:pt idx="1">
                  <c:v>117.41</c:v>
                </c:pt>
                <c:pt idx="2">
                  <c:v>122.67</c:v>
                </c:pt>
                <c:pt idx="3">
                  <c:v>119.53</c:v>
                </c:pt>
                <c:pt idx="4">
                  <c:v>123.69</c:v>
                </c:pt>
              </c:numCache>
            </c:numRef>
          </c:val>
          <c:extLst>
            <c:ext xmlns:c16="http://schemas.microsoft.com/office/drawing/2014/chart" uri="{C3380CC4-5D6E-409C-BE32-E72D297353CC}">
              <c16:uniqueId val="{00000000-93AD-4C44-813A-5EA41CB3871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93AD-4C44-813A-5EA41CB3871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D49" sqref="CD4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野木町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25598</v>
      </c>
      <c r="AM8" s="61"/>
      <c r="AN8" s="61"/>
      <c r="AO8" s="61"/>
      <c r="AP8" s="61"/>
      <c r="AQ8" s="61"/>
      <c r="AR8" s="61"/>
      <c r="AS8" s="61"/>
      <c r="AT8" s="52">
        <f>データ!$S$6</f>
        <v>30.27</v>
      </c>
      <c r="AU8" s="53"/>
      <c r="AV8" s="53"/>
      <c r="AW8" s="53"/>
      <c r="AX8" s="53"/>
      <c r="AY8" s="53"/>
      <c r="AZ8" s="53"/>
      <c r="BA8" s="53"/>
      <c r="BB8" s="54">
        <f>データ!$T$6</f>
        <v>845.66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76.959999999999994</v>
      </c>
      <c r="J10" s="53"/>
      <c r="K10" s="53"/>
      <c r="L10" s="53"/>
      <c r="M10" s="53"/>
      <c r="N10" s="53"/>
      <c r="O10" s="64"/>
      <c r="P10" s="54">
        <f>データ!$P$6</f>
        <v>87.19</v>
      </c>
      <c r="Q10" s="54"/>
      <c r="R10" s="54"/>
      <c r="S10" s="54"/>
      <c r="T10" s="54"/>
      <c r="U10" s="54"/>
      <c r="V10" s="54"/>
      <c r="W10" s="61">
        <f>データ!$Q$6</f>
        <v>2530</v>
      </c>
      <c r="X10" s="61"/>
      <c r="Y10" s="61"/>
      <c r="Z10" s="61"/>
      <c r="AA10" s="61"/>
      <c r="AB10" s="61"/>
      <c r="AC10" s="61"/>
      <c r="AD10" s="2"/>
      <c r="AE10" s="2"/>
      <c r="AF10" s="2"/>
      <c r="AG10" s="2"/>
      <c r="AH10" s="4"/>
      <c r="AI10" s="4"/>
      <c r="AJ10" s="4"/>
      <c r="AK10" s="4"/>
      <c r="AL10" s="61">
        <f>データ!$U$6</f>
        <v>22290</v>
      </c>
      <c r="AM10" s="61"/>
      <c r="AN10" s="61"/>
      <c r="AO10" s="61"/>
      <c r="AP10" s="61"/>
      <c r="AQ10" s="61"/>
      <c r="AR10" s="61"/>
      <c r="AS10" s="61"/>
      <c r="AT10" s="52">
        <f>データ!$V$6</f>
        <v>20.79</v>
      </c>
      <c r="AU10" s="53"/>
      <c r="AV10" s="53"/>
      <c r="AW10" s="53"/>
      <c r="AX10" s="53"/>
      <c r="AY10" s="53"/>
      <c r="AZ10" s="53"/>
      <c r="BA10" s="53"/>
      <c r="BB10" s="54">
        <f>データ!$W$6</f>
        <v>1072.1500000000001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F2xb6oECq1q6kpYLst65W2UvJHHbLODNfU/JkNjDTplNF1nUTknHcAj/ena6vFtRpTVCAl6D8dJDwee7WXt6g==" saltValue="XSngXi0PBhlVSJWNFz7t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93645</v>
      </c>
      <c r="D6" s="34">
        <f t="shared" si="3"/>
        <v>46</v>
      </c>
      <c r="E6" s="34">
        <f t="shared" si="3"/>
        <v>1</v>
      </c>
      <c r="F6" s="34">
        <f t="shared" si="3"/>
        <v>0</v>
      </c>
      <c r="G6" s="34">
        <f t="shared" si="3"/>
        <v>1</v>
      </c>
      <c r="H6" s="34" t="str">
        <f t="shared" si="3"/>
        <v>栃木県　野木町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76.959999999999994</v>
      </c>
      <c r="P6" s="35">
        <f t="shared" si="3"/>
        <v>87.19</v>
      </c>
      <c r="Q6" s="35">
        <f t="shared" si="3"/>
        <v>2530</v>
      </c>
      <c r="R6" s="35">
        <f t="shared" si="3"/>
        <v>25598</v>
      </c>
      <c r="S6" s="35">
        <f t="shared" si="3"/>
        <v>30.27</v>
      </c>
      <c r="T6" s="35">
        <f t="shared" si="3"/>
        <v>845.66</v>
      </c>
      <c r="U6" s="35">
        <f t="shared" si="3"/>
        <v>22290</v>
      </c>
      <c r="V6" s="35">
        <f t="shared" si="3"/>
        <v>20.79</v>
      </c>
      <c r="W6" s="35">
        <f t="shared" si="3"/>
        <v>1072.1500000000001</v>
      </c>
      <c r="X6" s="36">
        <f>IF(X7="",NA(),X7)</f>
        <v>115.38</v>
      </c>
      <c r="Y6" s="36">
        <f t="shared" ref="Y6:AG6" si="4">IF(Y7="",NA(),Y7)</f>
        <v>110.64</v>
      </c>
      <c r="Z6" s="36">
        <f t="shared" si="4"/>
        <v>108.22</v>
      </c>
      <c r="AA6" s="36">
        <f t="shared" si="4"/>
        <v>111.21</v>
      </c>
      <c r="AB6" s="36">
        <f t="shared" si="4"/>
        <v>109.44</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596.22</v>
      </c>
      <c r="AU6" s="36">
        <f t="shared" ref="AU6:BC6" si="6">IF(AU7="",NA(),AU7)</f>
        <v>435.34</v>
      </c>
      <c r="AV6" s="36">
        <f t="shared" si="6"/>
        <v>204.29</v>
      </c>
      <c r="AW6" s="36">
        <f t="shared" si="6"/>
        <v>382.9</v>
      </c>
      <c r="AX6" s="36">
        <f t="shared" si="6"/>
        <v>213.36</v>
      </c>
      <c r="AY6" s="36">
        <f t="shared" si="6"/>
        <v>391.54</v>
      </c>
      <c r="AZ6" s="36">
        <f t="shared" si="6"/>
        <v>384.34</v>
      </c>
      <c r="BA6" s="36">
        <f t="shared" si="6"/>
        <v>359.47</v>
      </c>
      <c r="BB6" s="36">
        <f t="shared" si="6"/>
        <v>369.69</v>
      </c>
      <c r="BC6" s="36">
        <f t="shared" si="6"/>
        <v>379.08</v>
      </c>
      <c r="BD6" s="35" t="str">
        <f>IF(BD7="","",IF(BD7="-","【-】","【"&amp;SUBSTITUTE(TEXT(BD7,"#,##0.00"),"-","△")&amp;"】"))</f>
        <v>【264.97】</v>
      </c>
      <c r="BE6" s="36">
        <f>IF(BE7="",NA(),BE7)</f>
        <v>293.14999999999998</v>
      </c>
      <c r="BF6" s="36">
        <f t="shared" ref="BF6:BN6" si="7">IF(BF7="",NA(),BF7)</f>
        <v>280.63</v>
      </c>
      <c r="BG6" s="36">
        <f t="shared" si="7"/>
        <v>268.76</v>
      </c>
      <c r="BH6" s="36">
        <f t="shared" si="7"/>
        <v>263.68</v>
      </c>
      <c r="BI6" s="36">
        <f t="shared" si="7"/>
        <v>257.10000000000002</v>
      </c>
      <c r="BJ6" s="36">
        <f t="shared" si="7"/>
        <v>386.97</v>
      </c>
      <c r="BK6" s="36">
        <f t="shared" si="7"/>
        <v>380.58</v>
      </c>
      <c r="BL6" s="36">
        <f t="shared" si="7"/>
        <v>401.79</v>
      </c>
      <c r="BM6" s="36">
        <f t="shared" si="7"/>
        <v>402.99</v>
      </c>
      <c r="BN6" s="36">
        <f t="shared" si="7"/>
        <v>398.98</v>
      </c>
      <c r="BO6" s="35" t="str">
        <f>IF(BO7="","",IF(BO7="-","【-】","【"&amp;SUBSTITUTE(TEXT(BO7,"#,##0.00"),"-","△")&amp;"】"))</f>
        <v>【266.61】</v>
      </c>
      <c r="BP6" s="36">
        <f>IF(BP7="",NA(),BP7)</f>
        <v>110.92</v>
      </c>
      <c r="BQ6" s="36">
        <f t="shared" ref="BQ6:BY6" si="8">IF(BQ7="",NA(),BQ7)</f>
        <v>108.08</v>
      </c>
      <c r="BR6" s="36">
        <f t="shared" si="8"/>
        <v>103.86</v>
      </c>
      <c r="BS6" s="36">
        <f t="shared" si="8"/>
        <v>106.61</v>
      </c>
      <c r="BT6" s="36">
        <f t="shared" si="8"/>
        <v>102.09</v>
      </c>
      <c r="BU6" s="36">
        <f t="shared" si="8"/>
        <v>101.72</v>
      </c>
      <c r="BV6" s="36">
        <f t="shared" si="8"/>
        <v>102.38</v>
      </c>
      <c r="BW6" s="36">
        <f t="shared" si="8"/>
        <v>100.12</v>
      </c>
      <c r="BX6" s="36">
        <f t="shared" si="8"/>
        <v>98.66</v>
      </c>
      <c r="BY6" s="36">
        <f t="shared" si="8"/>
        <v>98.64</v>
      </c>
      <c r="BZ6" s="35" t="str">
        <f>IF(BZ7="","",IF(BZ7="-","【-】","【"&amp;SUBSTITUTE(TEXT(BZ7,"#,##0.00"),"-","△")&amp;"】"))</f>
        <v>【103.24】</v>
      </c>
      <c r="CA6" s="36">
        <f>IF(CA7="",NA(),CA7)</f>
        <v>114.39</v>
      </c>
      <c r="CB6" s="36">
        <f t="shared" ref="CB6:CJ6" si="9">IF(CB7="",NA(),CB7)</f>
        <v>117.41</v>
      </c>
      <c r="CC6" s="36">
        <f t="shared" si="9"/>
        <v>122.67</v>
      </c>
      <c r="CD6" s="36">
        <f t="shared" si="9"/>
        <v>119.53</v>
      </c>
      <c r="CE6" s="36">
        <f t="shared" si="9"/>
        <v>123.69</v>
      </c>
      <c r="CF6" s="36">
        <f t="shared" si="9"/>
        <v>168.2</v>
      </c>
      <c r="CG6" s="36">
        <f t="shared" si="9"/>
        <v>168.67</v>
      </c>
      <c r="CH6" s="36">
        <f t="shared" si="9"/>
        <v>174.97</v>
      </c>
      <c r="CI6" s="36">
        <f t="shared" si="9"/>
        <v>178.59</v>
      </c>
      <c r="CJ6" s="36">
        <f t="shared" si="9"/>
        <v>178.92</v>
      </c>
      <c r="CK6" s="35" t="str">
        <f>IF(CK7="","",IF(CK7="-","【-】","【"&amp;SUBSTITUTE(TEXT(CK7,"#,##0.00"),"-","△")&amp;"】"))</f>
        <v>【168.38】</v>
      </c>
      <c r="CL6" s="36">
        <f>IF(CL7="",NA(),CL7)</f>
        <v>67.28</v>
      </c>
      <c r="CM6" s="36">
        <f t="shared" ref="CM6:CU6" si="10">IF(CM7="",NA(),CM7)</f>
        <v>67.760000000000005</v>
      </c>
      <c r="CN6" s="36">
        <f t="shared" si="10"/>
        <v>67.489999999999995</v>
      </c>
      <c r="CO6" s="36">
        <f t="shared" si="10"/>
        <v>68.489999999999995</v>
      </c>
      <c r="CP6" s="36">
        <f t="shared" si="10"/>
        <v>67.14</v>
      </c>
      <c r="CQ6" s="36">
        <f t="shared" si="10"/>
        <v>54.77</v>
      </c>
      <c r="CR6" s="36">
        <f t="shared" si="10"/>
        <v>54.92</v>
      </c>
      <c r="CS6" s="36">
        <f t="shared" si="10"/>
        <v>55.63</v>
      </c>
      <c r="CT6" s="36">
        <f t="shared" si="10"/>
        <v>55.03</v>
      </c>
      <c r="CU6" s="36">
        <f t="shared" si="10"/>
        <v>55.14</v>
      </c>
      <c r="CV6" s="35" t="str">
        <f>IF(CV7="","",IF(CV7="-","【-】","【"&amp;SUBSTITUTE(TEXT(CV7,"#,##0.00"),"-","△")&amp;"】"))</f>
        <v>【60.00】</v>
      </c>
      <c r="CW6" s="36">
        <f>IF(CW7="",NA(),CW7)</f>
        <v>95.62</v>
      </c>
      <c r="CX6" s="36">
        <f t="shared" ref="CX6:DF6" si="11">IF(CX7="",NA(),CX7)</f>
        <v>94.95</v>
      </c>
      <c r="CY6" s="36">
        <f t="shared" si="11"/>
        <v>94.6</v>
      </c>
      <c r="CZ6" s="36">
        <f t="shared" si="11"/>
        <v>94.15</v>
      </c>
      <c r="DA6" s="36">
        <f t="shared" si="11"/>
        <v>94.39</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49.91</v>
      </c>
      <c r="DI6" s="36">
        <f t="shared" ref="DI6:DQ6" si="12">IF(DI7="",NA(),DI7)</f>
        <v>50.77</v>
      </c>
      <c r="DJ6" s="36">
        <f t="shared" si="12"/>
        <v>50.6</v>
      </c>
      <c r="DK6" s="36">
        <f t="shared" si="12"/>
        <v>52.04</v>
      </c>
      <c r="DL6" s="36">
        <f t="shared" si="12"/>
        <v>50.96</v>
      </c>
      <c r="DM6" s="36">
        <f t="shared" si="12"/>
        <v>47.46</v>
      </c>
      <c r="DN6" s="36">
        <f t="shared" si="12"/>
        <v>48.49</v>
      </c>
      <c r="DO6" s="36">
        <f t="shared" si="12"/>
        <v>48.05</v>
      </c>
      <c r="DP6" s="36">
        <f t="shared" si="12"/>
        <v>48.87</v>
      </c>
      <c r="DQ6" s="36">
        <f t="shared" si="12"/>
        <v>49.92</v>
      </c>
      <c r="DR6" s="35" t="str">
        <f>IF(DR7="","",IF(DR7="-","【-】","【"&amp;SUBSTITUTE(TEXT(DR7,"#,##0.00"),"-","△")&amp;"】"))</f>
        <v>【49.59】</v>
      </c>
      <c r="DS6" s="36">
        <f>IF(DS7="",NA(),DS7)</f>
        <v>11.08</v>
      </c>
      <c r="DT6" s="36">
        <f t="shared" ref="DT6:EB6" si="13">IF(DT7="",NA(),DT7)</f>
        <v>11.01</v>
      </c>
      <c r="DU6" s="36">
        <f t="shared" si="13"/>
        <v>13.38</v>
      </c>
      <c r="DV6" s="36">
        <f t="shared" si="13"/>
        <v>14.79</v>
      </c>
      <c r="DW6" s="36">
        <f t="shared" si="13"/>
        <v>17.22</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0.28999999999999998</v>
      </c>
      <c r="EE6" s="36">
        <f t="shared" ref="EE6:EM6" si="14">IF(EE7="",NA(),EE7)</f>
        <v>0.39</v>
      </c>
      <c r="EF6" s="36">
        <f t="shared" si="14"/>
        <v>0.18</v>
      </c>
      <c r="EG6" s="35">
        <f t="shared" si="14"/>
        <v>0</v>
      </c>
      <c r="EH6" s="35">
        <f t="shared" si="14"/>
        <v>0</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93645</v>
      </c>
      <c r="D7" s="38">
        <v>46</v>
      </c>
      <c r="E7" s="38">
        <v>1</v>
      </c>
      <c r="F7" s="38">
        <v>0</v>
      </c>
      <c r="G7" s="38">
        <v>1</v>
      </c>
      <c r="H7" s="38" t="s">
        <v>93</v>
      </c>
      <c r="I7" s="38" t="s">
        <v>94</v>
      </c>
      <c r="J7" s="38" t="s">
        <v>95</v>
      </c>
      <c r="K7" s="38" t="s">
        <v>96</v>
      </c>
      <c r="L7" s="38" t="s">
        <v>97</v>
      </c>
      <c r="M7" s="38" t="s">
        <v>98</v>
      </c>
      <c r="N7" s="39" t="s">
        <v>99</v>
      </c>
      <c r="O7" s="39">
        <v>76.959999999999994</v>
      </c>
      <c r="P7" s="39">
        <v>87.19</v>
      </c>
      <c r="Q7" s="39">
        <v>2530</v>
      </c>
      <c r="R7" s="39">
        <v>25598</v>
      </c>
      <c r="S7" s="39">
        <v>30.27</v>
      </c>
      <c r="T7" s="39">
        <v>845.66</v>
      </c>
      <c r="U7" s="39">
        <v>22290</v>
      </c>
      <c r="V7" s="39">
        <v>20.79</v>
      </c>
      <c r="W7" s="39">
        <v>1072.1500000000001</v>
      </c>
      <c r="X7" s="39">
        <v>115.38</v>
      </c>
      <c r="Y7" s="39">
        <v>110.64</v>
      </c>
      <c r="Z7" s="39">
        <v>108.22</v>
      </c>
      <c r="AA7" s="39">
        <v>111.21</v>
      </c>
      <c r="AB7" s="39">
        <v>109.44</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596.22</v>
      </c>
      <c r="AU7" s="39">
        <v>435.34</v>
      </c>
      <c r="AV7" s="39">
        <v>204.29</v>
      </c>
      <c r="AW7" s="39">
        <v>382.9</v>
      </c>
      <c r="AX7" s="39">
        <v>213.36</v>
      </c>
      <c r="AY7" s="39">
        <v>391.54</v>
      </c>
      <c r="AZ7" s="39">
        <v>384.34</v>
      </c>
      <c r="BA7" s="39">
        <v>359.47</v>
      </c>
      <c r="BB7" s="39">
        <v>369.69</v>
      </c>
      <c r="BC7" s="39">
        <v>379.08</v>
      </c>
      <c r="BD7" s="39">
        <v>264.97000000000003</v>
      </c>
      <c r="BE7" s="39">
        <v>293.14999999999998</v>
      </c>
      <c r="BF7" s="39">
        <v>280.63</v>
      </c>
      <c r="BG7" s="39">
        <v>268.76</v>
      </c>
      <c r="BH7" s="39">
        <v>263.68</v>
      </c>
      <c r="BI7" s="39">
        <v>257.10000000000002</v>
      </c>
      <c r="BJ7" s="39">
        <v>386.97</v>
      </c>
      <c r="BK7" s="39">
        <v>380.58</v>
      </c>
      <c r="BL7" s="39">
        <v>401.79</v>
      </c>
      <c r="BM7" s="39">
        <v>402.99</v>
      </c>
      <c r="BN7" s="39">
        <v>398.98</v>
      </c>
      <c r="BO7" s="39">
        <v>266.61</v>
      </c>
      <c r="BP7" s="39">
        <v>110.92</v>
      </c>
      <c r="BQ7" s="39">
        <v>108.08</v>
      </c>
      <c r="BR7" s="39">
        <v>103.86</v>
      </c>
      <c r="BS7" s="39">
        <v>106.61</v>
      </c>
      <c r="BT7" s="39">
        <v>102.09</v>
      </c>
      <c r="BU7" s="39">
        <v>101.72</v>
      </c>
      <c r="BV7" s="39">
        <v>102.38</v>
      </c>
      <c r="BW7" s="39">
        <v>100.12</v>
      </c>
      <c r="BX7" s="39">
        <v>98.66</v>
      </c>
      <c r="BY7" s="39">
        <v>98.64</v>
      </c>
      <c r="BZ7" s="39">
        <v>103.24</v>
      </c>
      <c r="CA7" s="39">
        <v>114.39</v>
      </c>
      <c r="CB7" s="39">
        <v>117.41</v>
      </c>
      <c r="CC7" s="39">
        <v>122.67</v>
      </c>
      <c r="CD7" s="39">
        <v>119.53</v>
      </c>
      <c r="CE7" s="39">
        <v>123.69</v>
      </c>
      <c r="CF7" s="39">
        <v>168.2</v>
      </c>
      <c r="CG7" s="39">
        <v>168.67</v>
      </c>
      <c r="CH7" s="39">
        <v>174.97</v>
      </c>
      <c r="CI7" s="39">
        <v>178.59</v>
      </c>
      <c r="CJ7" s="39">
        <v>178.92</v>
      </c>
      <c r="CK7" s="39">
        <v>168.38</v>
      </c>
      <c r="CL7" s="39">
        <v>67.28</v>
      </c>
      <c r="CM7" s="39">
        <v>67.760000000000005</v>
      </c>
      <c r="CN7" s="39">
        <v>67.489999999999995</v>
      </c>
      <c r="CO7" s="39">
        <v>68.489999999999995</v>
      </c>
      <c r="CP7" s="39">
        <v>67.14</v>
      </c>
      <c r="CQ7" s="39">
        <v>54.77</v>
      </c>
      <c r="CR7" s="39">
        <v>54.92</v>
      </c>
      <c r="CS7" s="39">
        <v>55.63</v>
      </c>
      <c r="CT7" s="39">
        <v>55.03</v>
      </c>
      <c r="CU7" s="39">
        <v>55.14</v>
      </c>
      <c r="CV7" s="39">
        <v>60</v>
      </c>
      <c r="CW7" s="39">
        <v>95.62</v>
      </c>
      <c r="CX7" s="39">
        <v>94.95</v>
      </c>
      <c r="CY7" s="39">
        <v>94.6</v>
      </c>
      <c r="CZ7" s="39">
        <v>94.15</v>
      </c>
      <c r="DA7" s="39">
        <v>94.39</v>
      </c>
      <c r="DB7" s="39">
        <v>82.89</v>
      </c>
      <c r="DC7" s="39">
        <v>82.66</v>
      </c>
      <c r="DD7" s="39">
        <v>82.04</v>
      </c>
      <c r="DE7" s="39">
        <v>81.900000000000006</v>
      </c>
      <c r="DF7" s="39">
        <v>81.39</v>
      </c>
      <c r="DG7" s="39">
        <v>89.8</v>
      </c>
      <c r="DH7" s="39">
        <v>49.91</v>
      </c>
      <c r="DI7" s="39">
        <v>50.77</v>
      </c>
      <c r="DJ7" s="39">
        <v>50.6</v>
      </c>
      <c r="DK7" s="39">
        <v>52.04</v>
      </c>
      <c r="DL7" s="39">
        <v>50.96</v>
      </c>
      <c r="DM7" s="39">
        <v>47.46</v>
      </c>
      <c r="DN7" s="39">
        <v>48.49</v>
      </c>
      <c r="DO7" s="39">
        <v>48.05</v>
      </c>
      <c r="DP7" s="39">
        <v>48.87</v>
      </c>
      <c r="DQ7" s="39">
        <v>49.92</v>
      </c>
      <c r="DR7" s="39">
        <v>49.59</v>
      </c>
      <c r="DS7" s="39">
        <v>11.08</v>
      </c>
      <c r="DT7" s="39">
        <v>11.01</v>
      </c>
      <c r="DU7" s="39">
        <v>13.38</v>
      </c>
      <c r="DV7" s="39">
        <v>14.79</v>
      </c>
      <c r="DW7" s="39">
        <v>17.22</v>
      </c>
      <c r="DX7" s="39">
        <v>9.7100000000000009</v>
      </c>
      <c r="DY7" s="39">
        <v>12.79</v>
      </c>
      <c r="DZ7" s="39">
        <v>13.39</v>
      </c>
      <c r="EA7" s="39">
        <v>14.85</v>
      </c>
      <c r="EB7" s="39">
        <v>16.88</v>
      </c>
      <c r="EC7" s="39">
        <v>19.440000000000001</v>
      </c>
      <c r="ED7" s="39">
        <v>0.28999999999999998</v>
      </c>
      <c r="EE7" s="39">
        <v>0.39</v>
      </c>
      <c r="EF7" s="39">
        <v>0.18</v>
      </c>
      <c r="EG7" s="39">
        <v>0</v>
      </c>
      <c r="EH7" s="39">
        <v>0</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2021-02-02T06:58:22Z</cp:lastPrinted>
  <dcterms:created xsi:type="dcterms:W3CDTF">2020-12-04T02:05:16Z</dcterms:created>
  <dcterms:modified xsi:type="dcterms:W3CDTF">2021-02-20T01:58:49Z</dcterms:modified>
  <cp:category/>
</cp:coreProperties>
</file>