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MKdSNe0sGYRgyoaCyW0IQY/obmzvTjlsbSjG8ljoCMIkUuK+ceD7OoQcQhwPpLUSpL8y4T2/+nDiSPhlaeyVSg==" workbookSaltValue="K4/Z33/6tKEo1FRfoJgq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W10" i="4"/>
  <c r="I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<sst xmlns="http://schemas.openxmlformats.org/spreadsheetml/2006/main" count="228" uniqueCount="115">
  <si>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</si>
  <si>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</si>
  <si>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</si>
  <si>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</si>
  <si>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</si>
  <si>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</si>
  <si>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</si>
  <si>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</si>
  <si>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</si>
  <si>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</si>
  <si>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</si>
  <si>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</si>
  <si>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</si>
  <si>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</si>
  <si>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</si>
  <si>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</si>
  <si>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</si>
  <si>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</si>
  <si>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</si>
  <si>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</si>
  <si>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</si>
  <si>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</si>
  <si>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</si>
  <si>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</si>
  <si>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</si>
  <si>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</si>
  <si>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</si>
  <si>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</si>
  <si>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</si>
  <si>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</si>
  <si>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</si>
  <si>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</si>
  <si>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</si>
  <si>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</si>
  <si>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</si>
  <si>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</si>
  <si>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</si>
  <si>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</si>
  <si>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</si>
  <si>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</si>
  <si>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</si>
  <si>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</si>
  <si>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</si>
  <si>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</si>
  <si>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</si>
  <si>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</si>
  <si>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</si>
  <si>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</si>
  <si>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</si>
  <si>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</si>
  <si>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</si>
  <si>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</si>
  <si>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</si>
  <si>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</si>
  <si>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</si>
  <si>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</si>
  <si>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</si>
  <si>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</si>
  <si>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</si>
  <si>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</si>
  <si>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</si>
  <si>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</si>
  <si>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</si>
  <si>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</si>
  <si>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</si>
  <si>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</si>
  <si>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</si>
  <si>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</si>
  <si>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</si>
  <si>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</si>
  <si>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</si>
  <si>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</si>
  <si>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</si>
  <si>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</si>
  <si>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</si>
  <si>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</si>
  <si>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</si>
  <si>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</si>
  <si>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</si>
  <si>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</si>
  <si>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</si>
  <si>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</si>
  <si>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</si>
  <si>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</si>
  <si>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</si>
  <si>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</si>
  <si>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</si>
  <si>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</si>
  <si>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</si>
  <si>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</si>
  <si>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</si>
  <si>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</si>
  <si>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</si>
  <si>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</si>
  <si>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</si>
  <si>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</si>
  <si>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</si>
  <si>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</si>
  <si>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</si>
  <si>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</si>
  <si>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</si>
  <si>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</si>
  <si>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</si>
  <si>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</si>
  <si>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</si>
  <si>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</si>
  <si>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</si>
  <si>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</si>
  <si>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</si>
  <si>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</si>
  <si>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</si>
  <si>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</si>
  <si>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⇒類似団体・全国平均よりも高い数値であり、更新が追い付いていない状況である。そのため、今後も引き続き更新の必要がある。
②管路経年化率
　⇒類似団体とほぼ同じ状況であるが、年々比率が上がってきているため、上記の通り更新が必要になってきている。
③管路更新率
　近年は管路の更新が実施できていない。そのため、財源の確保に努め、計画的に管路の更新を行う必要がある。</t>
    <rPh sb="119" eb="120">
      <t>トオ</t>
    </rPh>
    <rPh sb="144" eb="146">
      <t>キンネン</t>
    </rPh>
    <rPh sb="167" eb="169">
      <t>ザイゲン</t>
    </rPh>
    <rPh sb="170" eb="172">
      <t>カクホ</t>
    </rPh>
    <rPh sb="173" eb="174">
      <t>ツト</t>
    </rPh>
    <rPh sb="176" eb="179">
      <t>ケイカクテキ</t>
    </rPh>
    <rPh sb="180" eb="182">
      <t>カンロ</t>
    </rPh>
    <rPh sb="183" eb="185">
      <t>コウシン</t>
    </rPh>
    <rPh sb="186" eb="187">
      <t>オコナ</t>
    </rPh>
    <rPh sb="188" eb="190">
      <t>ヒツヨウ</t>
    </rPh>
    <phoneticPr fontId="4"/>
  </si>
  <si>
    <r>
      <t>　令和２年度は社会情勢の影響により、例年と違った傾向が出た。</t>
    </r>
    <r>
      <rPr>
        <sz val="11"/>
        <color theme="1"/>
        <rFont val="ＭＳ ゴシック"/>
        <family val="3"/>
        <charset val="128"/>
      </rPr>
      <t>ワークスタイル・ライフスタイルが変化するなかで、水道の利用についても変化しつつある。そこに早急に適応し、安定した給水のために効率的な経営に努めていかなければならない。</t>
    </r>
    <rPh sb="1" eb="3">
      <t>レイワ</t>
    </rPh>
    <rPh sb="4" eb="6">
      <t>ネンド</t>
    </rPh>
    <rPh sb="7" eb="9">
      <t>シャカイ</t>
    </rPh>
    <rPh sb="9" eb="11">
      <t>ジョウセイ</t>
    </rPh>
    <rPh sb="12" eb="14">
      <t>エイキョウ</t>
    </rPh>
    <rPh sb="18" eb="20">
      <t>レイネン</t>
    </rPh>
    <rPh sb="21" eb="22">
      <t>チガ</t>
    </rPh>
    <rPh sb="24" eb="26">
      <t>ケイコウ</t>
    </rPh>
    <rPh sb="27" eb="28">
      <t>デ</t>
    </rPh>
    <rPh sb="46" eb="48">
      <t>ヘンカ</t>
    </rPh>
    <rPh sb="54" eb="56">
      <t>スイドウ</t>
    </rPh>
    <rPh sb="57" eb="59">
      <t>リヨウ</t>
    </rPh>
    <rPh sb="64" eb="66">
      <t>ヘンカ</t>
    </rPh>
    <rPh sb="75" eb="77">
      <t>ソウキュウ</t>
    </rPh>
    <rPh sb="78" eb="80">
      <t>テキオウ</t>
    </rPh>
    <phoneticPr fontId="4"/>
  </si>
  <si>
    <t>①経常収支比率
　⇒現状は100％を超えているが、年々減少傾向にある。経費等の見直しを行い、今後も効率的な経営を行う必要がある。
②累積欠損金比率
　⇒累積欠損金比率はなし。
③流動比率
　⇒100％を上回っているが、今後に管の更新を控えているため注視していく必要がある。
④企業債残高対給水収益比率
　⇒年々少しずつ減少傾向で推移していたが、令和２年度は微増した。これは新型コロナウイルスの拡大に伴い、水道料金の減免を行ったことに起因している。
⑤料金回収率
　⇒令和２年度は指標が100％を下回った。上記同様に減免に伴う不足額を一般会計からの繰入により補填したためである。今後も更新等に備え、注視していく必要がある。
⑥給水原価
　⇒類似団体・全国平均よりも安い水準を維持している。
⑦施設利用率
　⇒R1まではほぼ横ばいに推移しており、R2は微増となった。要因としては在宅時間の増加による配水量の増加及び漏水の増加が考えられる。今後、有収率と併せて推移をみながら適切な対応を行っていく。
⑧有収率
　⇒類似団体との比較は高い水準は維持しているが、漏水の増加や宅内漏水の減免措置により下がってきている。早期による対応の実施や周知に努め、効率的な運営を行う必要がある。</t>
    <rPh sb="10" eb="12">
      <t>ゲンジョウ</t>
    </rPh>
    <rPh sb="25" eb="27">
      <t>ネンネン</t>
    </rPh>
    <rPh sb="27" eb="29">
      <t>ゲンショウ</t>
    </rPh>
    <rPh sb="29" eb="31">
      <t>ケイコウ</t>
    </rPh>
    <rPh sb="35" eb="37">
      <t>ケイヒ</t>
    </rPh>
    <rPh sb="37" eb="38">
      <t>トウ</t>
    </rPh>
    <rPh sb="39" eb="41">
      <t>ミナオ</t>
    </rPh>
    <rPh sb="43" eb="44">
      <t>オコナ</t>
    </rPh>
    <rPh sb="46" eb="48">
      <t>コンゴ</t>
    </rPh>
    <rPh sb="49" eb="52">
      <t>コウリツテキ</t>
    </rPh>
    <rPh sb="53" eb="55">
      <t>ケイエイ</t>
    </rPh>
    <rPh sb="56" eb="57">
      <t>オコナ</t>
    </rPh>
    <rPh sb="58" eb="60">
      <t>ヒツヨウ</t>
    </rPh>
    <rPh sb="109" eb="111">
      <t>コンゴ</t>
    </rPh>
    <rPh sb="112" eb="113">
      <t>カン</t>
    </rPh>
    <rPh sb="114" eb="116">
      <t>コウシン</t>
    </rPh>
    <rPh sb="117" eb="118">
      <t>ヒカ</t>
    </rPh>
    <rPh sb="172" eb="174">
      <t>レイワ</t>
    </rPh>
    <rPh sb="175" eb="177">
      <t>ネンド</t>
    </rPh>
    <rPh sb="178" eb="180">
      <t>ビゾウ</t>
    </rPh>
    <rPh sb="233" eb="235">
      <t>レイワ</t>
    </rPh>
    <rPh sb="236" eb="238">
      <t>ネンド</t>
    </rPh>
    <rPh sb="247" eb="249">
      <t>シタマワ</t>
    </rPh>
    <rPh sb="252" eb="254">
      <t>ジョウキ</t>
    </rPh>
    <rPh sb="254" eb="256">
      <t>ドウヨウ</t>
    </rPh>
    <rPh sb="257" eb="259">
      <t>ゲンメン</t>
    </rPh>
    <rPh sb="260" eb="261">
      <t>トモナ</t>
    </rPh>
    <rPh sb="262" eb="264">
      <t>フソク</t>
    </rPh>
    <rPh sb="264" eb="265">
      <t>ガク</t>
    </rPh>
    <rPh sb="266" eb="268">
      <t>イッパン</t>
    </rPh>
    <rPh sb="268" eb="270">
      <t>カイケイ</t>
    </rPh>
    <rPh sb="273" eb="275">
      <t>クリイレ</t>
    </rPh>
    <rPh sb="278" eb="280">
      <t>ホテン</t>
    </rPh>
    <rPh sb="288" eb="290">
      <t>コンゴ</t>
    </rPh>
    <rPh sb="291" eb="293">
      <t>コウシン</t>
    </rPh>
    <rPh sb="293" eb="294">
      <t>トウ</t>
    </rPh>
    <rPh sb="295" eb="296">
      <t>ソナ</t>
    </rPh>
    <rPh sb="298" eb="300">
      <t>チュウシ</t>
    </rPh>
    <rPh sb="304" eb="306">
      <t>ヒツヨウ</t>
    </rPh>
    <rPh sb="374" eb="376">
      <t>ビゾウ</t>
    </rPh>
    <rPh sb="381" eb="383">
      <t>ヨウイン</t>
    </rPh>
    <rPh sb="387" eb="389">
      <t>ザイタク</t>
    </rPh>
    <rPh sb="389" eb="391">
      <t>ジカン</t>
    </rPh>
    <rPh sb="392" eb="394">
      <t>ゾウカ</t>
    </rPh>
    <rPh sb="397" eb="399">
      <t>ハイスイ</t>
    </rPh>
    <rPh sb="399" eb="400">
      <t>リョウ</t>
    </rPh>
    <rPh sb="401" eb="403">
      <t>ゾウカ</t>
    </rPh>
    <rPh sb="403" eb="404">
      <t>オヨ</t>
    </rPh>
    <rPh sb="405" eb="407">
      <t>ロウスイ</t>
    </rPh>
    <rPh sb="408" eb="410">
      <t>ゾウカ</t>
    </rPh>
    <rPh sb="411" eb="412">
      <t>カンガ</t>
    </rPh>
    <rPh sb="417" eb="419">
      <t>コンゴ</t>
    </rPh>
    <rPh sb="420" eb="423">
      <t>ユウシュウリツ</t>
    </rPh>
    <rPh sb="424" eb="425">
      <t>アワ</t>
    </rPh>
    <rPh sb="427" eb="429">
      <t>スイイ</t>
    </rPh>
    <rPh sb="434" eb="436">
      <t>テキセツ</t>
    </rPh>
    <rPh sb="437" eb="439">
      <t>タイオウ</t>
    </rPh>
    <rPh sb="440" eb="441">
      <t>オコナ</t>
    </rPh>
    <rPh sb="454" eb="456">
      <t>ルイジ</t>
    </rPh>
    <rPh sb="456" eb="458">
      <t>ダンタイ</t>
    </rPh>
    <rPh sb="460" eb="462">
      <t>ヒカク</t>
    </rPh>
    <rPh sb="482" eb="483">
      <t>タク</t>
    </rPh>
    <rPh sb="483" eb="484">
      <t>ナイ</t>
    </rPh>
    <rPh sb="484" eb="486">
      <t>ロウスイ</t>
    </rPh>
    <rPh sb="487" eb="489">
      <t>ゲンメン</t>
    </rPh>
    <rPh sb="489" eb="491">
      <t>ソチ</t>
    </rPh>
    <rPh sb="503" eb="505">
      <t>ソウキ</t>
    </rPh>
    <rPh sb="508" eb="510">
      <t>タイオウ</t>
    </rPh>
    <rPh sb="511" eb="513">
      <t>ジッシ</t>
    </rPh>
    <rPh sb="514" eb="516">
      <t>シュウチ</t>
    </rPh>
    <rPh sb="517" eb="518">
      <t>ツト</t>
    </rPh>
    <rPh sb="520" eb="523">
      <t>コウリツテキ</t>
    </rPh>
    <rPh sb="524" eb="526">
      <t>ウンエイ</t>
    </rPh>
    <rPh sb="527" eb="528">
      <t>オコナ</t>
    </rPh>
    <rPh sb="529" eb="5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</si>
</sst>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1E-469F-971B-F522F5767D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D1E-469F-971B-F522F5767D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67.760000000000005</c:v>
                </c:pt>
                <c:pt idx="1">
                  <c:v>67.489999999999995</c:v>
                </c:pt>
                <c:pt idx="2">
                  <c:v>68.489999999999995</c:v>
                </c:pt>
                <c:pt idx="3">
                  <c:v>67.14</c:v>
                </c:pt>
                <c:pt idx="4">
                  <c:v>73.09</c:v>
                </c:pt>
              </c:numCache>
            </c:numRef>
          </c:val>
          <c:extLst>
            <c:ext xmlns:c16="http://schemas.microsoft.com/office/drawing/2014/chart" uri="{C3380CC4-5D6E-409C-BE32-E72D297353CC}">
              <c16:uniqueId val="{00000000-22EF-41B0-8756-7A7FEC8973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2EF-41B0-8756-7A7FEC8973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94.95</c:v>
                </c:pt>
                <c:pt idx="1">
                  <c:v>94.6</c:v>
                </c:pt>
                <c:pt idx="2">
                  <c:v>94.15</c:v>
                </c:pt>
                <c:pt idx="3">
                  <c:v>94.39</c:v>
                </c:pt>
                <c:pt idx="4">
                  <c:v>89.64</c:v>
                </c:pt>
              </c:numCache>
            </c:numRef>
          </c:val>
          <c:extLst>
            <c:ext xmlns:c16="http://schemas.microsoft.com/office/drawing/2014/chart" uri="{C3380CC4-5D6E-409C-BE32-E72D297353CC}">
              <c16:uniqueId val="{00000000-2A46-45D2-ABF3-42BA65AF33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A46-45D2-ABF3-42BA65AF33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110.64</c:v>
                </c:pt>
                <c:pt idx="1">
                  <c:v>108.22</c:v>
                </c:pt>
                <c:pt idx="2">
                  <c:v>111.21</c:v>
                </c:pt>
                <c:pt idx="3">
                  <c:v>109.44</c:v>
                </c:pt>
                <c:pt idx="4">
                  <c:v>107.3</c:v>
                </c:pt>
              </c:numCache>
            </c:numRef>
          </c:val>
          <c:extLst>
            <c:ext xmlns:c16="http://schemas.microsoft.com/office/drawing/2014/chart" uri="{C3380CC4-5D6E-409C-BE32-E72D297353CC}">
              <c16:uniqueId val="{00000000-C53A-4309-BD73-531DFA4EFA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53A-4309-BD73-531DFA4EFA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50.77</c:v>
                </c:pt>
                <c:pt idx="1">
                  <c:v>50.6</c:v>
                </c:pt>
                <c:pt idx="2">
                  <c:v>52.04</c:v>
                </c:pt>
                <c:pt idx="3">
                  <c:v>50.96</c:v>
                </c:pt>
                <c:pt idx="4">
                  <c:v>52.84</c:v>
                </c:pt>
              </c:numCache>
            </c:numRef>
          </c:val>
          <c:extLst>
            <c:ext xmlns:c16="http://schemas.microsoft.com/office/drawing/2014/chart" uri="{C3380CC4-5D6E-409C-BE32-E72D297353CC}">
              <c16:uniqueId val="{00000000-2DB7-4AFD-86B7-BDB9363BC4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DB7-4AFD-86B7-BDB9363BC4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11.01</c:v>
                </c:pt>
                <c:pt idx="1">
                  <c:v>13.38</c:v>
                </c:pt>
                <c:pt idx="2">
                  <c:v>14.79</c:v>
                </c:pt>
                <c:pt idx="3">
                  <c:v>17.22</c:v>
                </c:pt>
                <c:pt idx="4">
                  <c:v>18.14</c:v>
                </c:pt>
              </c:numCache>
            </c:numRef>
          </c:val>
          <c:extLst>
            <c:ext xmlns:c16="http://schemas.microsoft.com/office/drawing/2014/chart" uri="{C3380CC4-5D6E-409C-BE32-E72D297353CC}">
              <c16:uniqueId val="{00000000-5538-42B1-899F-6BD6473BC1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538-42B1-899F-6BD6473BC1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49-4CFF-B359-1ABC4D2358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549-4CFF-B359-1ABC4D2358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435.34</c:v>
                </c:pt>
                <c:pt idx="1">
                  <c:v>204.29</c:v>
                </c:pt>
                <c:pt idx="2">
                  <c:v>382.9</c:v>
                </c:pt>
                <c:pt idx="3">
                  <c:v>213.36</c:v>
                </c:pt>
                <c:pt idx="4">
                  <c:v>396.95</c:v>
                </c:pt>
              </c:numCache>
            </c:numRef>
          </c:val>
          <c:extLst>
            <c:ext xmlns:c16="http://schemas.microsoft.com/office/drawing/2014/chart" uri="{C3380CC4-5D6E-409C-BE32-E72D297353CC}">
              <c16:uniqueId val="{00000000-9884-4BC7-A48F-1D3A255815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884-4BC7-A48F-1D3A255815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280.63</c:v>
                </c:pt>
                <c:pt idx="1">
                  <c:v>268.76</c:v>
                </c:pt>
                <c:pt idx="2">
                  <c:v>263.68</c:v>
                </c:pt>
                <c:pt idx="3">
                  <c:v>257.10000000000002</c:v>
                </c:pt>
                <c:pt idx="4">
                  <c:v>270.08</c:v>
                </c:pt>
              </c:numCache>
            </c:numRef>
          </c:val>
          <c:extLst>
            <c:ext xmlns:c16="http://schemas.microsoft.com/office/drawing/2014/chart" uri="{C3380CC4-5D6E-409C-BE32-E72D297353CC}">
              <c16:uniqueId val="{00000000-DA79-4451-BD0E-BEDC7305AD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A79-4451-BD0E-BEDC7305AD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108.08</c:v>
                </c:pt>
                <c:pt idx="1">
                  <c:v>103.86</c:v>
                </c:pt>
                <c:pt idx="2">
                  <c:v>106.61</c:v>
                </c:pt>
                <c:pt idx="3">
                  <c:v>102.09</c:v>
                </c:pt>
                <c:pt idx="4">
                  <c:v>86.58</c:v>
                </c:pt>
              </c:numCache>
            </c:numRef>
          </c:val>
          <c:extLst>
            <c:ext xmlns:c16="http://schemas.microsoft.com/office/drawing/2014/chart" uri="{C3380CC4-5D6E-409C-BE32-E72D297353CC}">
              <c16:uniqueId val="{00000000-D801-4409-BACB-D56E92F6A6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801-4409-BACB-D56E92F6A6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117.41</c:v>
                </c:pt>
                <c:pt idx="1">
                  <c:v>122.67</c:v>
                </c:pt>
                <c:pt idx="2">
                  <c:v>119.53</c:v>
                </c:pt>
                <c:pt idx="3">
                  <c:v>123.69</c:v>
                </c:pt>
                <c:pt idx="4">
                  <c:v>126.94</c:v>
                </c:pt>
              </c:numCache>
            </c:numRef>
          </c:val>
          <c:extLst>
            <c:ext xmlns:c16="http://schemas.microsoft.com/office/drawing/2014/chart" uri="{C3380CC4-5D6E-409C-BE32-E72D297353CC}">
              <c16:uniqueId val="{00000000-AF3B-4929-A413-165744225D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F3B-4929-A413-165744225D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野木町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25497</v>
      </c>
      <c r="AM8" s="74"/>
      <c r="AN8" s="74"/>
      <c r="AO8" s="74"/>
      <c r="AP8" s="74"/>
      <c r="AQ8" s="74"/>
      <c r="AR8" s="74"/>
      <c r="AS8" s="74"/>
      <c r="AT8" s="70">
        <f>データ!$S$6</f>
        <v>30.27</v>
      </c>
      <c r="AU8" s="71"/>
      <c r="AV8" s="71"/>
      <c r="AW8" s="71"/>
      <c r="AX8" s="71"/>
      <c r="AY8" s="71"/>
      <c r="AZ8" s="71"/>
      <c r="BA8" s="71"/>
      <c r="BB8" s="73">
        <f>データ!$T$6</f>
        <v>842.32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80.86</v>
      </c>
      <c r="J10" s="71"/>
      <c r="K10" s="71"/>
      <c r="L10" s="71"/>
      <c r="M10" s="71"/>
      <c r="N10" s="71"/>
      <c r="O10" s="72"/>
      <c r="P10" s="73">
        <f>データ!$P$6</f>
        <v>89.15</v>
      </c>
      <c r="Q10" s="73"/>
      <c r="R10" s="73"/>
      <c r="S10" s="73"/>
      <c r="T10" s="73"/>
      <c r="U10" s="73"/>
      <c r="V10" s="73"/>
      <c r="W10" s="74">
        <f>データ!$Q$6</f>
        <v>2530</v>
      </c>
      <c r="X10" s="74"/>
      <c r="Y10" s="74"/>
      <c r="Z10" s="74"/>
      <c r="AA10" s="74"/>
      <c r="AB10" s="74"/>
      <c r="AC10" s="74"/>
      <c r="AD10" s="2"/>
      <c r="AE10" s="2"/>
      <c r="AF10" s="2"/>
      <c r="AG10" s="2"/>
      <c r="AH10" s="4"/>
      <c r="AI10" s="4"/>
      <c r="AJ10" s="4"/>
      <c r="AK10" s="4"/>
      <c r="AL10" s="74">
        <f>データ!$U$6</f>
        <v>22644</v>
      </c>
      <c r="AM10" s="74"/>
      <c r="AN10" s="74"/>
      <c r="AO10" s="74"/>
      <c r="AP10" s="74"/>
      <c r="AQ10" s="74"/>
      <c r="AR10" s="74"/>
      <c r="AS10" s="74"/>
      <c r="AT10" s="70">
        <f>データ!$V$6</f>
        <v>20.8</v>
      </c>
      <c r="AU10" s="71"/>
      <c r="AV10" s="71"/>
      <c r="AW10" s="71"/>
      <c r="AX10" s="71"/>
      <c r="AY10" s="71"/>
      <c r="AZ10" s="71"/>
      <c r="BA10" s="71"/>
      <c r="BB10" s="73">
        <f>データ!$W$6</f>
        <v>1088.6500000000001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o+vJxs7qGs4P89bLcQgiN5XK8+6fcuki+mev0Mg9iLmK/lx/MOidEyL/XIA93tLh8RJOrOSwtrhkSirSlbwqg==" saltValue="2AuV9oifGAkwY+hNzJVv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93645</v>
      </c>
      <c r="D6" s="34">
        <f t="shared" si="3"/>
        <v>46</v>
      </c>
      <c r="E6" s="34">
        <f t="shared" si="3"/>
        <v>1</v>
      </c>
      <c r="F6" s="34">
        <f t="shared" si="3"/>
        <v>0</v>
      </c>
      <c r="G6" s="34">
        <f t="shared" si="3"/>
        <v>1</v>
      </c>
      <c r="H6" s="34" t="str">
        <f t="shared" si="3"/>
        <v>栃木県　野木町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80.86</v>
      </c>
      <c r="P6" s="35">
        <f t="shared" si="3"/>
        <v>89.15</v>
      </c>
      <c r="Q6" s="35">
        <f t="shared" si="3"/>
        <v>2530</v>
      </c>
      <c r="R6" s="35">
        <f t="shared" si="3"/>
        <v>25497</v>
      </c>
      <c r="S6" s="35">
        <f t="shared" si="3"/>
        <v>30.27</v>
      </c>
      <c r="T6" s="35">
        <f t="shared" si="3"/>
        <v>842.32</v>
      </c>
      <c r="U6" s="35">
        <f t="shared" si="3"/>
        <v>22644</v>
      </c>
      <c r="V6" s="35">
        <f t="shared" si="3"/>
        <v>20.8</v>
      </c>
      <c r="W6" s="35">
        <f t="shared" si="3"/>
        <v>1088.6500000000001</v>
      </c>
      <c r="X6" s="36">
        <f>IF(X7="",NA(),X7)</f>
        <v>110.64</v>
      </c>
      <c r="Y6" s="36">
        <f t="shared" ref="Y6:AG6" si="4">IF(Y7="",NA(),Y7)</f>
        <v>108.22</v>
      </c>
      <c r="Z6" s="36">
        <f t="shared" si="4"/>
        <v>111.21</v>
      </c>
      <c r="AA6" s="36">
        <f t="shared" si="4"/>
        <v>109.44</v>
      </c>
      <c r="AB6" s="36">
        <f t="shared" si="4"/>
        <v>107.3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435.34</v>
      </c>
      <c r="AU6" s="36">
        <f t="shared" ref="AU6:BC6" si="6">IF(AU7="",NA(),AU7)</f>
        <v>204.29</v>
      </c>
      <c r="AV6" s="36">
        <f t="shared" si="6"/>
        <v>382.9</v>
      </c>
      <c r="AW6" s="36">
        <f t="shared" si="6"/>
        <v>213.36</v>
      </c>
      <c r="AX6" s="36">
        <f t="shared" si="6"/>
        <v>396.95</v>
      </c>
      <c r="AY6" s="36">
        <f t="shared" si="6"/>
        <v>384.34</v>
      </c>
      <c r="AZ6" s="36">
        <f t="shared" si="6"/>
        <v>359.47</v>
      </c>
      <c r="BA6" s="36">
        <f t="shared" si="6"/>
        <v>369.69</v>
      </c>
      <c r="BB6" s="36">
        <f t="shared" si="6"/>
        <v>379.08</v>
      </c>
      <c r="BC6" s="36">
        <f t="shared" si="6"/>
        <v>367.55</v>
      </c>
      <c r="BD6" s="35" t="str">
        <f>IF(BD7="","",IF(BD7="-","【-】","【"&amp;SUBSTITUTE(TEXT(BD7,"#,##0.00"),"-","△")&amp;"】"))</f>
        <v>【260.31】</v>
      </c>
      <c r="BE6" s="36">
        <f>IF(BE7="",NA(),BE7)</f>
        <v>280.63</v>
      </c>
      <c r="BF6" s="36">
        <f t="shared" ref="BF6:BN6" si="7">IF(BF7="",NA(),BF7)</f>
        <v>268.76</v>
      </c>
      <c r="BG6" s="36">
        <f t="shared" si="7"/>
        <v>263.68</v>
      </c>
      <c r="BH6" s="36">
        <f t="shared" si="7"/>
        <v>257.10000000000002</v>
      </c>
      <c r="BI6" s="36">
        <f t="shared" si="7"/>
        <v>270.08</v>
      </c>
      <c r="BJ6" s="36">
        <f t="shared" si="7"/>
        <v>380.58</v>
      </c>
      <c r="BK6" s="36">
        <f t="shared" si="7"/>
        <v>401.79</v>
      </c>
      <c r="BL6" s="36">
        <f t="shared" si="7"/>
        <v>402.99</v>
      </c>
      <c r="BM6" s="36">
        <f t="shared" si="7"/>
        <v>398.98</v>
      </c>
      <c r="BN6" s="36">
        <f t="shared" si="7"/>
        <v>418.68</v>
      </c>
      <c r="BO6" s="35" t="str">
        <f>IF(BO7="","",IF(BO7="-","【-】","【"&amp;SUBSTITUTE(TEXT(BO7,"#,##0.00"),"-","△")&amp;"】"))</f>
        <v>【275.67】</v>
      </c>
      <c r="BP6" s="36">
        <f>IF(BP7="",NA(),BP7)</f>
        <v>108.08</v>
      </c>
      <c r="BQ6" s="36">
        <f t="shared" ref="BQ6:BY6" si="8">IF(BQ7="",NA(),BQ7)</f>
        <v>103.86</v>
      </c>
      <c r="BR6" s="36">
        <f t="shared" si="8"/>
        <v>106.61</v>
      </c>
      <c r="BS6" s="36">
        <f t="shared" si="8"/>
        <v>102.09</v>
      </c>
      <c r="BT6" s="36">
        <f t="shared" si="8"/>
        <v>86.58</v>
      </c>
      <c r="BU6" s="36">
        <f t="shared" si="8"/>
        <v>102.38</v>
      </c>
      <c r="BV6" s="36">
        <f t="shared" si="8"/>
        <v>100.12</v>
      </c>
      <c r="BW6" s="36">
        <f t="shared" si="8"/>
        <v>98.66</v>
      </c>
      <c r="BX6" s="36">
        <f t="shared" si="8"/>
        <v>98.64</v>
      </c>
      <c r="BY6" s="36">
        <f t="shared" si="8"/>
        <v>94.78</v>
      </c>
      <c r="BZ6" s="35" t="str">
        <f>IF(BZ7="","",IF(BZ7="-","【-】","【"&amp;SUBSTITUTE(TEXT(BZ7,"#,##0.00"),"-","△")&amp;"】"))</f>
        <v>【100.05】</v>
      </c>
      <c r="CA6" s="36">
        <f>IF(CA7="",NA(),CA7)</f>
        <v>117.41</v>
      </c>
      <c r="CB6" s="36">
        <f t="shared" ref="CB6:CJ6" si="9">IF(CB7="",NA(),CB7)</f>
        <v>122.67</v>
      </c>
      <c r="CC6" s="36">
        <f t="shared" si="9"/>
        <v>119.53</v>
      </c>
      <c r="CD6" s="36">
        <f t="shared" si="9"/>
        <v>123.69</v>
      </c>
      <c r="CE6" s="36">
        <f t="shared" si="9"/>
        <v>126.94</v>
      </c>
      <c r="CF6" s="36">
        <f t="shared" si="9"/>
        <v>168.67</v>
      </c>
      <c r="CG6" s="36">
        <f t="shared" si="9"/>
        <v>174.97</v>
      </c>
      <c r="CH6" s="36">
        <f t="shared" si="9"/>
        <v>178.59</v>
      </c>
      <c r="CI6" s="36">
        <f t="shared" si="9"/>
        <v>178.92</v>
      </c>
      <c r="CJ6" s="36">
        <f t="shared" si="9"/>
        <v>181.3</v>
      </c>
      <c r="CK6" s="35" t="str">
        <f>IF(CK7="","",IF(CK7="-","【-】","【"&amp;SUBSTITUTE(TEXT(CK7,"#,##0.00"),"-","△")&amp;"】"))</f>
        <v>【166.40】</v>
      </c>
      <c r="CL6" s="36">
        <f>IF(CL7="",NA(),CL7)</f>
        <v>67.760000000000005</v>
      </c>
      <c r="CM6" s="36">
        <f t="shared" ref="CM6:CU6" si="10">IF(CM7="",NA(),CM7)</f>
        <v>67.489999999999995</v>
      </c>
      <c r="CN6" s="36">
        <f t="shared" si="10"/>
        <v>68.489999999999995</v>
      </c>
      <c r="CO6" s="36">
        <f t="shared" si="10"/>
        <v>67.14</v>
      </c>
      <c r="CP6" s="36">
        <f t="shared" si="10"/>
        <v>73.09</v>
      </c>
      <c r="CQ6" s="36">
        <f t="shared" si="10"/>
        <v>54.92</v>
      </c>
      <c r="CR6" s="36">
        <f t="shared" si="10"/>
        <v>55.63</v>
      </c>
      <c r="CS6" s="36">
        <f t="shared" si="10"/>
        <v>55.03</v>
      </c>
      <c r="CT6" s="36">
        <f t="shared" si="10"/>
        <v>55.14</v>
      </c>
      <c r="CU6" s="36">
        <f t="shared" si="10"/>
        <v>55.89</v>
      </c>
      <c r="CV6" s="35" t="str">
        <f>IF(CV7="","",IF(CV7="-","【-】","【"&amp;SUBSTITUTE(TEXT(CV7,"#,##0.00"),"-","△")&amp;"】"))</f>
        <v>【60.69】</v>
      </c>
      <c r="CW6" s="36">
        <f>IF(CW7="",NA(),CW7)</f>
        <v>94.95</v>
      </c>
      <c r="CX6" s="36">
        <f t="shared" ref="CX6:DF6" si="11">IF(CX7="",NA(),CX7)</f>
        <v>94.6</v>
      </c>
      <c r="CY6" s="36">
        <f t="shared" si="11"/>
        <v>94.15</v>
      </c>
      <c r="CZ6" s="36">
        <f t="shared" si="11"/>
        <v>94.39</v>
      </c>
      <c r="DA6" s="36">
        <f t="shared" si="11"/>
        <v>89.64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50.77</v>
      </c>
      <c r="DI6" s="36">
        <f t="shared" ref="DI6:DQ6" si="12">IF(DI7="",NA(),DI7)</f>
        <v>50.6</v>
      </c>
      <c r="DJ6" s="36">
        <f t="shared" si="12"/>
        <v>52.04</v>
      </c>
      <c r="DK6" s="36">
        <f t="shared" si="12"/>
        <v>50.96</v>
      </c>
      <c r="DL6" s="36">
        <f t="shared" si="12"/>
        <v>52.84</v>
      </c>
      <c r="DM6" s="36">
        <f t="shared" si="12"/>
        <v>48.49</v>
      </c>
      <c r="DN6" s="36">
        <f t="shared" si="12"/>
        <v>48.05</v>
      </c>
      <c r="DO6" s="36">
        <f t="shared" si="12"/>
        <v>48.87</v>
      </c>
      <c r="DP6" s="36">
        <f t="shared" si="12"/>
        <v>49.92</v>
      </c>
      <c r="DQ6" s="36">
        <f t="shared" si="12"/>
        <v>50.63</v>
      </c>
      <c r="DR6" s="35" t="str">
        <f>IF(DR7="","",IF(DR7="-","【-】","【"&amp;SUBSTITUTE(TEXT(DR7,"#,##0.00"),"-","△")&amp;"】"))</f>
        <v>【50.19】</v>
      </c>
      <c r="DS6" s="36">
        <f>IF(DS7="",NA(),DS7)</f>
        <v>11.01</v>
      </c>
      <c r="DT6" s="36">
        <f t="shared" ref="DT6:EB6" si="13">IF(DT7="",NA(),DT7)</f>
        <v>13.38</v>
      </c>
      <c r="DU6" s="36">
        <f t="shared" si="13"/>
        <v>14.79</v>
      </c>
      <c r="DV6" s="36">
        <f t="shared" si="13"/>
        <v>17.22</v>
      </c>
      <c r="DW6" s="36">
        <f t="shared" si="13"/>
        <v>18.14</v>
      </c>
      <c r="DX6" s="36">
        <f t="shared" si="13"/>
        <v>12.79</v>
      </c>
      <c r="DY6" s="36">
        <f t="shared" si="13"/>
        <v>13.39</v>
      </c>
      <c r="DZ6" s="36">
        <f t="shared" si="13"/>
        <v>14.85</v>
      </c>
      <c r="EA6" s="36">
        <f t="shared" si="13"/>
        <v>16.88</v>
      </c>
      <c r="EB6" s="36">
        <f t="shared" si="13"/>
        <v>18.28</v>
      </c>
      <c r="EC6" s="35" t="str">
        <f>IF(EC7="","",IF(EC7="-","【-】","【"&amp;SUBSTITUTE(TEXT(EC7,"#,##0.00"),"-","△")&amp;"】"))</f>
        <v>【20.63】</v>
      </c>
      <c r="ED6" s="36">
        <f>IF(ED7="",NA(),ED7)</f>
        <v>0.39</v>
      </c>
      <c r="EE6" s="36">
        <f t="shared" ref="EE6:EM6" si="14">IF(EE7="",NA(),EE7)</f>
        <v>0.18</v>
      </c>
      <c r="EF6" s="35">
        <f t="shared" si="14"/>
        <v>0</v>
      </c>
      <c r="EG6" s="35">
        <f t="shared" si="14"/>
        <v>0</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93645</v>
      </c>
      <c r="D7" s="38">
        <v>46</v>
      </c>
      <c r="E7" s="38">
        <v>1</v>
      </c>
      <c r="F7" s="38">
        <v>0</v>
      </c>
      <c r="G7" s="38">
        <v>1</v>
      </c>
      <c r="H7" s="38" t="s">
        <v>93</v>
      </c>
      <c r="I7" s="38" t="s">
        <v>94</v>
      </c>
      <c r="J7" s="38" t="s">
        <v>95</v>
      </c>
      <c r="K7" s="38" t="s">
        <v>96</v>
      </c>
      <c r="L7" s="38" t="s">
        <v>97</v>
      </c>
      <c r="M7" s="38" t="s">
        <v>98</v>
      </c>
      <c r="N7" s="39" t="s">
        <v>99</v>
      </c>
      <c r="O7" s="39">
        <v>80.86</v>
      </c>
      <c r="P7" s="39">
        <v>89.15</v>
      </c>
      <c r="Q7" s="39">
        <v>2530</v>
      </c>
      <c r="R7" s="39">
        <v>25497</v>
      </c>
      <c r="S7" s="39">
        <v>30.27</v>
      </c>
      <c r="T7" s="39">
        <v>842.32</v>
      </c>
      <c r="U7" s="39">
        <v>22644</v>
      </c>
      <c r="V7" s="39">
        <v>20.8</v>
      </c>
      <c r="W7" s="39">
        <v>1088.6500000000001</v>
      </c>
      <c r="X7" s="39">
        <v>110.64</v>
      </c>
      <c r="Y7" s="39">
        <v>108.22</v>
      </c>
      <c r="Z7" s="39">
        <v>111.21</v>
      </c>
      <c r="AA7" s="39">
        <v>109.44</v>
      </c>
      <c r="AB7" s="39">
        <v>107.3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435.34</v>
      </c>
      <c r="AU7" s="39">
        <v>204.29</v>
      </c>
      <c r="AV7" s="39">
        <v>382.9</v>
      </c>
      <c r="AW7" s="39">
        <v>213.36</v>
      </c>
      <c r="AX7" s="39">
        <v>396.95</v>
      </c>
      <c r="AY7" s="39">
        <v>384.34</v>
      </c>
      <c r="AZ7" s="39">
        <v>359.47</v>
      </c>
      <c r="BA7" s="39">
        <v>369.69</v>
      </c>
      <c r="BB7" s="39">
        <v>379.08</v>
      </c>
      <c r="BC7" s="39">
        <v>367.55</v>
      </c>
      <c r="BD7" s="39">
        <v>260.31</v>
      </c>
      <c r="BE7" s="39">
        <v>280.63</v>
      </c>
      <c r="BF7" s="39">
        <v>268.76</v>
      </c>
      <c r="BG7" s="39">
        <v>263.68</v>
      </c>
      <c r="BH7" s="39">
        <v>257.10000000000002</v>
      </c>
      <c r="BI7" s="39">
        <v>270.08</v>
      </c>
      <c r="BJ7" s="39">
        <v>380.58</v>
      </c>
      <c r="BK7" s="39">
        <v>401.79</v>
      </c>
      <c r="BL7" s="39">
        <v>402.99</v>
      </c>
      <c r="BM7" s="39">
        <v>398.98</v>
      </c>
      <c r="BN7" s="39">
        <v>418.68</v>
      </c>
      <c r="BO7" s="39">
        <v>275.67</v>
      </c>
      <c r="BP7" s="39">
        <v>108.08</v>
      </c>
      <c r="BQ7" s="39">
        <v>103.86</v>
      </c>
      <c r="BR7" s="39">
        <v>106.61</v>
      </c>
      <c r="BS7" s="39">
        <v>102.09</v>
      </c>
      <c r="BT7" s="39">
        <v>86.58</v>
      </c>
      <c r="BU7" s="39">
        <v>102.38</v>
      </c>
      <c r="BV7" s="39">
        <v>100.12</v>
      </c>
      <c r="BW7" s="39">
        <v>98.66</v>
      </c>
      <c r="BX7" s="39">
        <v>98.64</v>
      </c>
      <c r="BY7" s="39">
        <v>94.78</v>
      </c>
      <c r="BZ7" s="39">
        <v>100.05</v>
      </c>
      <c r="CA7" s="39">
        <v>117.41</v>
      </c>
      <c r="CB7" s="39">
        <v>122.67</v>
      </c>
      <c r="CC7" s="39">
        <v>119.53</v>
      </c>
      <c r="CD7" s="39">
        <v>123.69</v>
      </c>
      <c r="CE7" s="39">
        <v>126.94</v>
      </c>
      <c r="CF7" s="39">
        <v>168.67</v>
      </c>
      <c r="CG7" s="39">
        <v>174.97</v>
      </c>
      <c r="CH7" s="39">
        <v>178.59</v>
      </c>
      <c r="CI7" s="39">
        <v>178.92</v>
      </c>
      <c r="CJ7" s="39">
        <v>181.3</v>
      </c>
      <c r="CK7" s="39">
        <v>166.4</v>
      </c>
      <c r="CL7" s="39">
        <v>67.760000000000005</v>
      </c>
      <c r="CM7" s="39">
        <v>67.489999999999995</v>
      </c>
      <c r="CN7" s="39">
        <v>68.489999999999995</v>
      </c>
      <c r="CO7" s="39">
        <v>67.14</v>
      </c>
      <c r="CP7" s="39">
        <v>73.09</v>
      </c>
      <c r="CQ7" s="39">
        <v>54.92</v>
      </c>
      <c r="CR7" s="39">
        <v>55.63</v>
      </c>
      <c r="CS7" s="39">
        <v>55.03</v>
      </c>
      <c r="CT7" s="39">
        <v>55.14</v>
      </c>
      <c r="CU7" s="39">
        <v>55.89</v>
      </c>
      <c r="CV7" s="39">
        <v>60.69</v>
      </c>
      <c r="CW7" s="39">
        <v>94.95</v>
      </c>
      <c r="CX7" s="39">
        <v>94.6</v>
      </c>
      <c r="CY7" s="39">
        <v>94.15</v>
      </c>
      <c r="CZ7" s="39">
        <v>94.39</v>
      </c>
      <c r="DA7" s="39">
        <v>89.64</v>
      </c>
      <c r="DB7" s="39">
        <v>82.66</v>
      </c>
      <c r="DC7" s="39">
        <v>82.04</v>
      </c>
      <c r="DD7" s="39">
        <v>81.900000000000006</v>
      </c>
      <c r="DE7" s="39">
        <v>81.39</v>
      </c>
      <c r="DF7" s="39">
        <v>81.27</v>
      </c>
      <c r="DG7" s="39">
        <v>89.82</v>
      </c>
      <c r="DH7" s="39">
        <v>50.77</v>
      </c>
      <c r="DI7" s="39">
        <v>50.6</v>
      </c>
      <c r="DJ7" s="39">
        <v>52.04</v>
      </c>
      <c r="DK7" s="39">
        <v>50.96</v>
      </c>
      <c r="DL7" s="39">
        <v>52.84</v>
      </c>
      <c r="DM7" s="39">
        <v>48.49</v>
      </c>
      <c r="DN7" s="39">
        <v>48.05</v>
      </c>
      <c r="DO7" s="39">
        <v>48.87</v>
      </c>
      <c r="DP7" s="39">
        <v>49.92</v>
      </c>
      <c r="DQ7" s="39">
        <v>50.63</v>
      </c>
      <c r="DR7" s="39">
        <v>50.19</v>
      </c>
      <c r="DS7" s="39">
        <v>11.01</v>
      </c>
      <c r="DT7" s="39">
        <v>13.38</v>
      </c>
      <c r="DU7" s="39">
        <v>14.79</v>
      </c>
      <c r="DV7" s="39">
        <v>17.22</v>
      </c>
      <c r="DW7" s="39">
        <v>18.14</v>
      </c>
      <c r="DX7" s="39">
        <v>12.79</v>
      </c>
      <c r="DY7" s="39">
        <v>13.39</v>
      </c>
      <c r="DZ7" s="39">
        <v>14.85</v>
      </c>
      <c r="EA7" s="39">
        <v>16.88</v>
      </c>
      <c r="EB7" s="39">
        <v>18.28</v>
      </c>
      <c r="EC7" s="39">
        <v>20.63</v>
      </c>
      <c r="ED7" s="39">
        <v>0.39</v>
      </c>
      <c r="EE7" s="39">
        <v>0.18</v>
      </c>
      <c r="EF7" s="39">
        <v>0</v>
      </c>
      <c r="EG7" s="39">
        <v>0</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2022-01-24T00:00:04Z</cp:lastPrinted>
  <dcterms:created xsi:type="dcterms:W3CDTF">2021-12-03T06:45:48Z</dcterms:created>
  <dcterms:modified xsi:type="dcterms:W3CDTF">2022-02-22T09:46:58Z</dcterms:modified>
  <cp:category/>
</cp:coreProperties>
</file>