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1上水\"/>
    </mc:Choice>
  </mc:AlternateContent>
  <workbookProtection workbookAlgorithmName="SHA-512" workbookHashValue="NbAU7U4KyvOMfQH96HxIFa8tzrWG9QBoR6oPrlzkdzVH9BRdvFXkd0FkCMjUlqNcLZ2TvalZmmIY+IFw5bkDGA==" workbookSaltValue="L+nXzn+GAOKHZsm8Yps3Jg==" workbookSpinCount="100000" lockStructure="1"/>
  <bookViews>
    <workbookView xWindow="0" yWindow="0" windowWidth="20490" windowHeight="75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<sst xmlns="http://schemas.openxmlformats.org/spreadsheetml/2006/main" count="220" uniqueCount="108">
  <si>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</si>
  <si>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</si>
  <si>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</si>
  <si>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</si>
  <si>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</si>
  <si>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</si>
  <si>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</si>
  <si>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</si>
  <si>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</si>
  <si>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</si>
  <si>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</si>
  <si>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</si>
  <si>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</si>
  <si>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</si>
  <si>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</si>
  <si>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</si>
  <si>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</si>
  <si>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</si>
  <si>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</si>
  <si>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</si>
  <si>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</si>
  <si>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</si>
  <si>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</si>
  <si>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</si>
  <si>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</si>
  <si>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</si>
  <si>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</si>
  <si>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</si>
  <si>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</si>
  <si>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</si>
  <si>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</si>
  <si>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</si>
  <si>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</si>
  <si>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</si>
  <si>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</si>
  <si>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</si>
  <si>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</si>
  <si>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</si>
  <si>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</si>
  <si>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</si>
  <si>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</si>
  <si>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</si>
  <si>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</si>
  <si>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</si>
  <si>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</si>
  <si>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</si>
  <si>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</si>
  <si>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</si>
  <si>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</si>
  <si>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</si>
  <si>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</si>
  <si>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</si>
  <si>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</si>
  <si>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</si>
  <si>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</si>
  <si>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</si>
  <si>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</si>
  <si>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</si>
  <si>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</si>
  <si>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</si>
  <si>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</si>
  <si>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</si>
  <si>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</si>
  <si>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</si>
  <si>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</si>
  <si>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</si>
  <si>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</si>
  <si>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</si>
  <si>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</si>
  <si>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</si>
  <si>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</si>
  <si>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</si>
  <si>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</si>
  <si>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</si>
  <si>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</si>
  <si>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</si>
  <si>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</si>
  <si>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</si>
  <si>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</si>
  <si>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</si>
  <si>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</si>
  <si>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</si>
  <si>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</si>
  <si>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</si>
  <si>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</si>
  <si>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</si>
  <si>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</si>
  <si>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</si>
  <si>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</si>
  <si>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</si>
  <si>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</si>
  <si>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</si>
  <si>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</si>
  <si>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塩谷町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</si>
  <si>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</si>
  <si>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</si>
  <si>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</si>
  <si>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</si>
  <si>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</si>
  <si>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</si>
  <si>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</si>
  <si>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</si>
  <si>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</si>
  <si>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</si>
  <si>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</si>
  <si>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状況は、給水人口の減少にも関わらず給水収益が微増したが、一般会計からの繰入金等で経常収益を賄っている状況であり、今後も給水収益の減少傾向、維持管理費の増加傾向が予想されるので、給水収益の増加に努めるとともに、費用の抑制に努める必要がある。また、財源を確保するため、平成28年度に策定した水道事業経営戦略に基づき、料金の値上げを検討する。
　耐用年数を経過した管路からの漏水により、供給した配水量の効率性が低いため、配水管等の漏水を適時修繕するとともに、計画的に布設替え工事を実施し、管路の更新を図る。また、施設の効率性を高めるため、施設の統廃合も検討する必要がある。　
　これらを踏まえ、今後も平成28年度に策定した水道事業経営戦略に基づき、計画的な運営に努める。
</t>
    <rPh sb="16" eb="17">
      <t>カカ</t>
    </rPh>
    <rPh sb="25" eb="27">
      <t>ビゾウ</t>
    </rPh>
    <rPh sb="297" eb="299">
      <t>コンゴ</t>
    </rPh>
    <phoneticPr fontId="4"/>
  </si>
  <si>
    <t xml:space="preserve">１）施設全体の減価償却の状況
①有形固定資産減価償却率は、類似団体と比較するとやや高い状況で、耐用年数を迎える資産が増加傾向の状況である。まずは、耐用年数を経過している施設や管路について財源を確保しつつ投資を行う必要がある。
２）管路の経年化の状況・管路の更新投資の実施状況
平成28年度より管路の更新に重点を置き事業を実施しており、③管路更新率は、類似団体より高い状況を維持している。しかし、耐用年数を経過した管路が増え、②管路経年化率は、類似団体と同程度となっている。今後も財源を確保しつつ計画的に管路の更新を行う必要がある。
</t>
    <phoneticPr fontId="4"/>
  </si>
  <si>
    <t>１）経常損益・累積欠損
　経営状況は、給水人口の減少にも関わらず給水収益が微増したが、一般会計からの繰入金等で経常収益を賄っている状況であり、①経常収支比率は100％を超過しており、②累積欠損金比率は0％を維持している。
２）支払能力
　③流動比率は100％以上であるが、類似団体と比較するとかなり低く、流動資産（現金）を一般会計からの繰入金で維持していることから、給水収益を増加させる必要がある。
３）債務残高
　④企業債残高対給水収益比率は、類似団体より高いが、企業債残高の減少により年々減少している。
４）料金水準の適切性・費用の効率性
　⑥給水原価は類似団体と比較するとかなり高く、減価償却費が6割弱を占める経常費用が高いことに対し有収水量が少ないことに起因している。⑤料金回収率が類似団体よりも低いのは、⑥給水原価が費用の増加により高くなったためであり、費用を賄う財源を確保するため給水収益を増加させる必要がある。
５）施設の効率性・供給した配水量の効率性
　⑧有収率が類似団体と比較するとかなり低いが、その要因は、2-②管路経年化率から、耐用年数を経過した管路があり、その管路からの漏水の増加が推測され、管路の更新を行う必要がある。また、⑦施設利用率も類似団体と比較すると低く、施設の老朽化に伴う利用効率の低下が推測され、今後、施設の更新にあたり統廃合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</si>
</sst>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c:v>
                </c:pt>
                <c:pt idx="1">
                  <c:v>0.4</c:v>
                </c:pt>
                <c:pt idx="2">
                  <c:v>0.73</c:v>
                </c:pt>
                <c:pt idx="3">
                  <c:v>0.7</c:v>
                </c:pt>
                <c:pt idx="4">
                  <c:v>1.51</c:v>
                </c:pt>
              </c:numCache>
            </c:numRef>
          </c:val>
          <c:extLst>
            <c:ext xmlns:c16="http://schemas.microsoft.com/office/drawing/2014/chart" uri="{C3380CC4-5D6E-409C-BE32-E72D297353CC}">
              <c16:uniqueId val="{00000000-46F0-4995-80EF-8BA46DCF25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0.46</c:v>
                </c:pt>
                <c:pt idx="3">
                  <c:v>0.44</c:v>
                </c:pt>
                <c:pt idx="4">
                  <c:v>0.52</c:v>
                </c:pt>
              </c:numCache>
            </c:numRef>
          </c:val>
          <c:smooth val="0"/>
          <c:extLst>
            <c:ext xmlns:c16="http://schemas.microsoft.com/office/drawing/2014/chart" uri="{C3380CC4-5D6E-409C-BE32-E72D297353CC}">
              <c16:uniqueId val="{00000001-46F0-4995-80EF-8BA46DCF25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50.35</c:v>
                </c:pt>
                <c:pt idx="1">
                  <c:v>49.18</c:v>
                </c:pt>
                <c:pt idx="2">
                  <c:v>49.32</c:v>
                </c:pt>
                <c:pt idx="3">
                  <c:v>38.58</c:v>
                </c:pt>
                <c:pt idx="4">
                  <c:v>40.01</c:v>
                </c:pt>
              </c:numCache>
            </c:numRef>
          </c:val>
          <c:extLst>
            <c:ext xmlns:c16="http://schemas.microsoft.com/office/drawing/2014/chart" uri="{C3380CC4-5D6E-409C-BE32-E72D297353CC}">
              <c16:uniqueId val="{00000000-A08F-45AF-ACE7-0C2552FD6EA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49.32</c:v>
                </c:pt>
                <c:pt idx="3">
                  <c:v>50.24</c:v>
                </c:pt>
                <c:pt idx="4">
                  <c:v>50.29</c:v>
                </c:pt>
              </c:numCache>
            </c:numRef>
          </c:val>
          <c:smooth val="0"/>
          <c:extLst>
            <c:ext xmlns:c16="http://schemas.microsoft.com/office/drawing/2014/chart" uri="{C3380CC4-5D6E-409C-BE32-E72D297353CC}">
              <c16:uniqueId val="{00000001-A08F-45AF-ACE7-0C2552FD6EA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68</c:v>
                </c:pt>
                <c:pt idx="1">
                  <c:v>66.989999999999995</c:v>
                </c:pt>
                <c:pt idx="2">
                  <c:v>66</c:v>
                </c:pt>
                <c:pt idx="3">
                  <c:v>65</c:v>
                </c:pt>
                <c:pt idx="4">
                  <c:v>64</c:v>
                </c:pt>
              </c:numCache>
            </c:numRef>
          </c:val>
          <c:extLst>
            <c:ext xmlns:c16="http://schemas.microsoft.com/office/drawing/2014/chart" uri="{C3380CC4-5D6E-409C-BE32-E72D297353CC}">
              <c16:uniqueId val="{00000000-0FC0-4CB3-9152-FF80E6B3D7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79.34</c:v>
                </c:pt>
                <c:pt idx="3">
                  <c:v>78.650000000000006</c:v>
                </c:pt>
                <c:pt idx="4">
                  <c:v>77.73</c:v>
                </c:pt>
              </c:numCache>
            </c:numRef>
          </c:val>
          <c:smooth val="0"/>
          <c:extLst>
            <c:ext xmlns:c16="http://schemas.microsoft.com/office/drawing/2014/chart" uri="{C3380CC4-5D6E-409C-BE32-E72D297353CC}">
              <c16:uniqueId val="{00000001-0FC0-4CB3-9152-FF80E6B3D7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102.18</c:v>
                </c:pt>
                <c:pt idx="1">
                  <c:v>100.98</c:v>
                </c:pt>
                <c:pt idx="2">
                  <c:v>102.23</c:v>
                </c:pt>
                <c:pt idx="3">
                  <c:v>102.12</c:v>
                </c:pt>
                <c:pt idx="4">
                  <c:v>101.37</c:v>
                </c:pt>
              </c:numCache>
            </c:numRef>
          </c:val>
          <c:extLst>
            <c:ext xmlns:c16="http://schemas.microsoft.com/office/drawing/2014/chart" uri="{C3380CC4-5D6E-409C-BE32-E72D297353CC}">
              <c16:uniqueId val="{00000000-F0FC-458A-A0EF-1F95DCFC572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107.95</c:v>
                </c:pt>
                <c:pt idx="3">
                  <c:v>104.47</c:v>
                </c:pt>
                <c:pt idx="4">
                  <c:v>103.81</c:v>
                </c:pt>
              </c:numCache>
            </c:numRef>
          </c:val>
          <c:smooth val="0"/>
          <c:extLst>
            <c:ext xmlns:c16="http://schemas.microsoft.com/office/drawing/2014/chart" uri="{C3380CC4-5D6E-409C-BE32-E72D297353CC}">
              <c16:uniqueId val="{00000001-F0FC-458A-A0EF-1F95DCFC572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42.75</c:v>
                </c:pt>
                <c:pt idx="1">
                  <c:v>44.17</c:v>
                </c:pt>
                <c:pt idx="2">
                  <c:v>45.59</c:v>
                </c:pt>
                <c:pt idx="3">
                  <c:v>46.5</c:v>
                </c:pt>
                <c:pt idx="4">
                  <c:v>47.19</c:v>
                </c:pt>
              </c:numCache>
            </c:numRef>
          </c:val>
          <c:extLst>
            <c:ext xmlns:c16="http://schemas.microsoft.com/office/drawing/2014/chart" uri="{C3380CC4-5D6E-409C-BE32-E72D297353CC}">
              <c16:uniqueId val="{00000000-14B0-4139-95C7-28FDF180549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48.3</c:v>
                </c:pt>
                <c:pt idx="3">
                  <c:v>45.14</c:v>
                </c:pt>
                <c:pt idx="4">
                  <c:v>45.85</c:v>
                </c:pt>
              </c:numCache>
            </c:numRef>
          </c:val>
          <c:smooth val="0"/>
          <c:extLst>
            <c:ext xmlns:c16="http://schemas.microsoft.com/office/drawing/2014/chart" uri="{C3380CC4-5D6E-409C-BE32-E72D297353CC}">
              <c16:uniqueId val="{00000001-14B0-4139-95C7-28FDF180549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13.97</c:v>
                </c:pt>
                <c:pt idx="1">
                  <c:v>13.56</c:v>
                </c:pt>
                <c:pt idx="2">
                  <c:v>12.8</c:v>
                </c:pt>
                <c:pt idx="3">
                  <c:v>11.74</c:v>
                </c:pt>
                <c:pt idx="4">
                  <c:v>14.25</c:v>
                </c:pt>
              </c:numCache>
            </c:numRef>
          </c:val>
          <c:extLst>
            <c:ext xmlns:c16="http://schemas.microsoft.com/office/drawing/2014/chart" uri="{C3380CC4-5D6E-409C-BE32-E72D297353CC}">
              <c16:uniqueId val="{00000000-3CB6-42C4-B59F-D78B1939C5E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12.43</c:v>
                </c:pt>
                <c:pt idx="3">
                  <c:v>13.58</c:v>
                </c:pt>
                <c:pt idx="4">
                  <c:v>14.13</c:v>
                </c:pt>
              </c:numCache>
            </c:numRef>
          </c:val>
          <c:smooth val="0"/>
          <c:extLst>
            <c:ext xmlns:c16="http://schemas.microsoft.com/office/drawing/2014/chart" uri="{C3380CC4-5D6E-409C-BE32-E72D297353CC}">
              <c16:uniqueId val="{00000001-3CB6-42C4-B59F-D78B1939C5E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B6-4F02-87BB-84AD0C39325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12.44</c:v>
                </c:pt>
                <c:pt idx="3">
                  <c:v>16.399999999999999</c:v>
                </c:pt>
                <c:pt idx="4">
                  <c:v>25.66</c:v>
                </c:pt>
              </c:numCache>
            </c:numRef>
          </c:val>
          <c:smooth val="0"/>
          <c:extLst>
            <c:ext xmlns:c16="http://schemas.microsoft.com/office/drawing/2014/chart" uri="{C3380CC4-5D6E-409C-BE32-E72D297353CC}">
              <c16:uniqueId val="{00000001-7AB6-4F02-87BB-84AD0C39325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115.09</c:v>
                </c:pt>
                <c:pt idx="1">
                  <c:v>107.15</c:v>
                </c:pt>
                <c:pt idx="2">
                  <c:v>108.32</c:v>
                </c:pt>
                <c:pt idx="3">
                  <c:v>111.87</c:v>
                </c:pt>
                <c:pt idx="4">
                  <c:v>128.94</c:v>
                </c:pt>
              </c:numCache>
            </c:numRef>
          </c:val>
          <c:extLst>
            <c:ext xmlns:c16="http://schemas.microsoft.com/office/drawing/2014/chart" uri="{C3380CC4-5D6E-409C-BE32-E72D297353CC}">
              <c16:uniqueId val="{00000000-A670-483D-8CF0-75B6B6B3880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371.89</c:v>
                </c:pt>
                <c:pt idx="3">
                  <c:v>293.23</c:v>
                </c:pt>
                <c:pt idx="4">
                  <c:v>300.14</c:v>
                </c:pt>
              </c:numCache>
            </c:numRef>
          </c:val>
          <c:smooth val="0"/>
          <c:extLst>
            <c:ext xmlns:c16="http://schemas.microsoft.com/office/drawing/2014/chart" uri="{C3380CC4-5D6E-409C-BE32-E72D297353CC}">
              <c16:uniqueId val="{00000001-A670-483D-8CF0-75B6B6B3880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1037.75</c:v>
                </c:pt>
                <c:pt idx="1">
                  <c:v>1001.41</c:v>
                </c:pt>
                <c:pt idx="2">
                  <c:v>956.22</c:v>
                </c:pt>
                <c:pt idx="3">
                  <c:v>915.84</c:v>
                </c:pt>
                <c:pt idx="4">
                  <c:v>868.18</c:v>
                </c:pt>
              </c:numCache>
            </c:numRef>
          </c:val>
          <c:extLst>
            <c:ext xmlns:c16="http://schemas.microsoft.com/office/drawing/2014/chart" uri="{C3380CC4-5D6E-409C-BE32-E72D297353CC}">
              <c16:uniqueId val="{00000000-E8AB-4389-B34C-6CD44BDEF3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483.11</c:v>
                </c:pt>
                <c:pt idx="3">
                  <c:v>542.29999999999995</c:v>
                </c:pt>
                <c:pt idx="4">
                  <c:v>566.65</c:v>
                </c:pt>
              </c:numCache>
            </c:numRef>
          </c:val>
          <c:smooth val="0"/>
          <c:extLst>
            <c:ext xmlns:c16="http://schemas.microsoft.com/office/drawing/2014/chart" uri="{C3380CC4-5D6E-409C-BE32-E72D297353CC}">
              <c16:uniqueId val="{00000001-E8AB-4389-B34C-6CD44BDEF3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68.14</c:v>
                </c:pt>
                <c:pt idx="1">
                  <c:v>65.95</c:v>
                </c:pt>
                <c:pt idx="2">
                  <c:v>67.44</c:v>
                </c:pt>
                <c:pt idx="3">
                  <c:v>69.680000000000007</c:v>
                </c:pt>
                <c:pt idx="4">
                  <c:v>67.13</c:v>
                </c:pt>
              </c:numCache>
            </c:numRef>
          </c:val>
          <c:extLst>
            <c:ext xmlns:c16="http://schemas.microsoft.com/office/drawing/2014/chart" uri="{C3380CC4-5D6E-409C-BE32-E72D297353CC}">
              <c16:uniqueId val="{00000000-3F92-4A5F-A028-3614B3C072F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93.28</c:v>
                </c:pt>
                <c:pt idx="3">
                  <c:v>87.51</c:v>
                </c:pt>
                <c:pt idx="4">
                  <c:v>84.77</c:v>
                </c:pt>
              </c:numCache>
            </c:numRef>
          </c:val>
          <c:smooth val="0"/>
          <c:extLst>
            <c:ext xmlns:c16="http://schemas.microsoft.com/office/drawing/2014/chart" uri="{C3380CC4-5D6E-409C-BE32-E72D297353CC}">
              <c16:uniqueId val="{00000001-3F92-4A5F-A028-3614B3C072F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288.61</c:v>
                </c:pt>
                <c:pt idx="1">
                  <c:v>299.11</c:v>
                </c:pt>
                <c:pt idx="2">
                  <c:v>292.73</c:v>
                </c:pt>
                <c:pt idx="3">
                  <c:v>284.10000000000002</c:v>
                </c:pt>
                <c:pt idx="4">
                  <c:v>292.67</c:v>
                </c:pt>
              </c:numCache>
            </c:numRef>
          </c:val>
          <c:extLst>
            <c:ext xmlns:c16="http://schemas.microsoft.com/office/drawing/2014/chart" uri="{C3380CC4-5D6E-409C-BE32-E72D297353CC}">
              <c16:uniqueId val="{00000000-6113-452E-8858-4EC960DCDBE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208.29</c:v>
                </c:pt>
                <c:pt idx="3">
                  <c:v>218.42</c:v>
                </c:pt>
                <c:pt idx="4">
                  <c:v>227.27</c:v>
                </c:pt>
              </c:numCache>
            </c:numRef>
          </c:val>
          <c:smooth val="0"/>
          <c:extLst>
            <c:ext xmlns:c16="http://schemas.microsoft.com/office/drawing/2014/chart" uri="{C3380CC4-5D6E-409C-BE32-E72D297353CC}">
              <c16:uniqueId val="{00000001-6113-452E-8858-4EC960DCDBE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栃木県　塩谷町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11337</v>
      </c>
      <c r="AM8" s="60"/>
      <c r="AN8" s="60"/>
      <c r="AO8" s="60"/>
      <c r="AP8" s="60"/>
      <c r="AQ8" s="60"/>
      <c r="AR8" s="60"/>
      <c r="AS8" s="60"/>
      <c r="AT8" s="51">
        <f>データ!$S$6</f>
        <v>176.06</v>
      </c>
      <c r="AU8" s="52"/>
      <c r="AV8" s="52"/>
      <c r="AW8" s="52"/>
      <c r="AX8" s="52"/>
      <c r="AY8" s="52"/>
      <c r="AZ8" s="52"/>
      <c r="BA8" s="52"/>
      <c r="BB8" s="53">
        <f>データ!$T$6</f>
        <v>64.39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66.72</v>
      </c>
      <c r="J10" s="52"/>
      <c r="K10" s="52"/>
      <c r="L10" s="52"/>
      <c r="M10" s="52"/>
      <c r="N10" s="52"/>
      <c r="O10" s="63"/>
      <c r="P10" s="53">
        <f>データ!$P$6</f>
        <v>85.56</v>
      </c>
      <c r="Q10" s="53"/>
      <c r="R10" s="53"/>
      <c r="S10" s="53"/>
      <c r="T10" s="53"/>
      <c r="U10" s="53"/>
      <c r="V10" s="53"/>
      <c r="W10" s="60">
        <f>データ!$Q$6</f>
        <v>3866</v>
      </c>
      <c r="X10" s="60"/>
      <c r="Y10" s="60"/>
      <c r="Z10" s="60"/>
      <c r="AA10" s="60"/>
      <c r="AB10" s="60"/>
      <c r="AC10" s="60"/>
      <c r="AD10" s="2"/>
      <c r="AE10" s="2"/>
      <c r="AF10" s="2"/>
      <c r="AG10" s="2"/>
      <c r="AH10" s="4"/>
      <c r="AI10" s="4"/>
      <c r="AJ10" s="4"/>
      <c r="AK10" s="4"/>
      <c r="AL10" s="60">
        <f>データ!$U$6</f>
        <v>9575</v>
      </c>
      <c r="AM10" s="60"/>
      <c r="AN10" s="60"/>
      <c r="AO10" s="60"/>
      <c r="AP10" s="60"/>
      <c r="AQ10" s="60"/>
      <c r="AR10" s="60"/>
      <c r="AS10" s="60"/>
      <c r="AT10" s="51">
        <f>データ!$V$6</f>
        <v>55.81</v>
      </c>
      <c r="AU10" s="52"/>
      <c r="AV10" s="52"/>
      <c r="AW10" s="52"/>
      <c r="AX10" s="52"/>
      <c r="AY10" s="52"/>
      <c r="AZ10" s="52"/>
      <c r="BA10" s="52"/>
      <c r="BB10" s="53">
        <f>データ!$W$6</f>
        <v>171.56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39"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GuVBnPF6KKFv5AaFAyKaodWD6Tm05NAv04R2Udz2u/kr5hGkoQt/cqlEaJFuYNdlKgz28eZzkKy3P4djTMCC4Q==" saltValue="/oR2W4H14VHAonMrrCpA9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93840</v>
      </c>
      <c r="D6" s="34">
        <f t="shared" si="3"/>
        <v>46</v>
      </c>
      <c r="E6" s="34">
        <f t="shared" si="3"/>
        <v>1</v>
      </c>
      <c r="F6" s="34">
        <f t="shared" si="3"/>
        <v>0</v>
      </c>
      <c r="G6" s="34">
        <f t="shared" si="3"/>
        <v>1</v>
      </c>
      <c r="H6" s="34" t="str">
        <f t="shared" si="3"/>
        <v>栃木県　塩谷町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66.72</v>
      </c>
      <c r="P6" s="35">
        <f t="shared" si="3"/>
        <v>85.56</v>
      </c>
      <c r="Q6" s="35">
        <f t="shared" si="3"/>
        <v>3866</v>
      </c>
      <c r="R6" s="35">
        <f t="shared" si="3"/>
        <v>11337</v>
      </c>
      <c r="S6" s="35">
        <f t="shared" si="3"/>
        <v>176.06</v>
      </c>
      <c r="T6" s="35">
        <f t="shared" si="3"/>
        <v>64.39</v>
      </c>
      <c r="U6" s="35">
        <f t="shared" si="3"/>
        <v>9575</v>
      </c>
      <c r="V6" s="35">
        <f t="shared" si="3"/>
        <v>55.81</v>
      </c>
      <c r="W6" s="35">
        <f t="shared" si="3"/>
        <v>171.56</v>
      </c>
      <c r="X6" s="36">
        <f>IF(X7="",NA(),X7)</f>
        <v>102.18</v>
      </c>
      <c r="Y6" s="36">
        <f t="shared" ref="Y6:AG6" si="4">IF(Y7="",NA(),Y7)</f>
        <v>100.98</v>
      </c>
      <c r="Z6" s="36">
        <f t="shared" si="4"/>
        <v>102.23</v>
      </c>
      <c r="AA6" s="36">
        <f t="shared" si="4"/>
        <v>102.12</v>
      </c>
      <c r="AB6" s="36">
        <f t="shared" si="4"/>
        <v>101.37</v>
      </c>
      <c r="AC6" s="36">
        <f t="shared" si="4"/>
        <v>109.49</v>
      </c>
      <c r="AD6" s="36">
        <f t="shared" si="4"/>
        <v>111.06</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12.44</v>
      </c>
      <c r="AQ6" s="36">
        <f t="shared" si="5"/>
        <v>16.399999999999999</v>
      </c>
      <c r="AR6" s="36">
        <f t="shared" si="5"/>
        <v>25.66</v>
      </c>
      <c r="AS6" s="35" t="str">
        <f>IF(AS7="","",IF(AS7="-","【-】","【"&amp;SUBSTITUTE(TEXT(AS7,"#,##0.00"),"-","△")&amp;"】"))</f>
        <v>【1.05】</v>
      </c>
      <c r="AT6" s="36">
        <f>IF(AT7="",NA(),AT7)</f>
        <v>115.09</v>
      </c>
      <c r="AU6" s="36">
        <f t="shared" ref="AU6:BC6" si="6">IF(AU7="",NA(),AU7)</f>
        <v>107.15</v>
      </c>
      <c r="AV6" s="36">
        <f t="shared" si="6"/>
        <v>108.32</v>
      </c>
      <c r="AW6" s="36">
        <f t="shared" si="6"/>
        <v>111.87</v>
      </c>
      <c r="AX6" s="36">
        <f t="shared" si="6"/>
        <v>128.94</v>
      </c>
      <c r="AY6" s="36">
        <f t="shared" si="6"/>
        <v>406.37</v>
      </c>
      <c r="AZ6" s="36">
        <f t="shared" si="6"/>
        <v>398.29</v>
      </c>
      <c r="BA6" s="36">
        <f t="shared" si="6"/>
        <v>371.89</v>
      </c>
      <c r="BB6" s="36">
        <f t="shared" si="6"/>
        <v>293.23</v>
      </c>
      <c r="BC6" s="36">
        <f t="shared" si="6"/>
        <v>300.14</v>
      </c>
      <c r="BD6" s="35" t="str">
        <f>IF(BD7="","",IF(BD7="-","【-】","【"&amp;SUBSTITUTE(TEXT(BD7,"#,##0.00"),"-","△")&amp;"】"))</f>
        <v>【261.93】</v>
      </c>
      <c r="BE6" s="36">
        <f>IF(BE7="",NA(),BE7)</f>
        <v>1037.75</v>
      </c>
      <c r="BF6" s="36">
        <f t="shared" ref="BF6:BN6" si="7">IF(BF7="",NA(),BF7)</f>
        <v>1001.41</v>
      </c>
      <c r="BG6" s="36">
        <f t="shared" si="7"/>
        <v>956.22</v>
      </c>
      <c r="BH6" s="36">
        <f t="shared" si="7"/>
        <v>915.84</v>
      </c>
      <c r="BI6" s="36">
        <f t="shared" si="7"/>
        <v>868.18</v>
      </c>
      <c r="BJ6" s="36">
        <f t="shared" si="7"/>
        <v>442.54</v>
      </c>
      <c r="BK6" s="36">
        <f t="shared" si="7"/>
        <v>431</v>
      </c>
      <c r="BL6" s="36">
        <f t="shared" si="7"/>
        <v>483.11</v>
      </c>
      <c r="BM6" s="36">
        <f t="shared" si="7"/>
        <v>542.29999999999995</v>
      </c>
      <c r="BN6" s="36">
        <f t="shared" si="7"/>
        <v>566.65</v>
      </c>
      <c r="BO6" s="35" t="str">
        <f>IF(BO7="","",IF(BO7="-","【-】","【"&amp;SUBSTITUTE(TEXT(BO7,"#,##0.00"),"-","△")&amp;"】"))</f>
        <v>【270.46】</v>
      </c>
      <c r="BP6" s="36">
        <f>IF(BP7="",NA(),BP7)</f>
        <v>68.14</v>
      </c>
      <c r="BQ6" s="36">
        <f t="shared" ref="BQ6:BY6" si="8">IF(BQ7="",NA(),BQ7)</f>
        <v>65.95</v>
      </c>
      <c r="BR6" s="36">
        <f t="shared" si="8"/>
        <v>67.44</v>
      </c>
      <c r="BS6" s="36">
        <f t="shared" si="8"/>
        <v>69.680000000000007</v>
      </c>
      <c r="BT6" s="36">
        <f t="shared" si="8"/>
        <v>67.13</v>
      </c>
      <c r="BU6" s="36">
        <f t="shared" si="8"/>
        <v>98.6</v>
      </c>
      <c r="BV6" s="36">
        <f t="shared" si="8"/>
        <v>100.82</v>
      </c>
      <c r="BW6" s="36">
        <f t="shared" si="8"/>
        <v>93.28</v>
      </c>
      <c r="BX6" s="36">
        <f t="shared" si="8"/>
        <v>87.51</v>
      </c>
      <c r="BY6" s="36">
        <f t="shared" si="8"/>
        <v>84.77</v>
      </c>
      <c r="BZ6" s="35" t="str">
        <f>IF(BZ7="","",IF(BZ7="-","【-】","【"&amp;SUBSTITUTE(TEXT(BZ7,"#,##0.00"),"-","△")&amp;"】"))</f>
        <v>【103.91】</v>
      </c>
      <c r="CA6" s="36">
        <f>IF(CA7="",NA(),CA7)</f>
        <v>288.61</v>
      </c>
      <c r="CB6" s="36">
        <f t="shared" ref="CB6:CJ6" si="9">IF(CB7="",NA(),CB7)</f>
        <v>299.11</v>
      </c>
      <c r="CC6" s="36">
        <f t="shared" si="9"/>
        <v>292.73</v>
      </c>
      <c r="CD6" s="36">
        <f t="shared" si="9"/>
        <v>284.10000000000002</v>
      </c>
      <c r="CE6" s="36">
        <f t="shared" si="9"/>
        <v>292.67</v>
      </c>
      <c r="CF6" s="36">
        <f t="shared" si="9"/>
        <v>181.67</v>
      </c>
      <c r="CG6" s="36">
        <f t="shared" si="9"/>
        <v>179.55</v>
      </c>
      <c r="CH6" s="36">
        <f t="shared" si="9"/>
        <v>208.29</v>
      </c>
      <c r="CI6" s="36">
        <f t="shared" si="9"/>
        <v>218.42</v>
      </c>
      <c r="CJ6" s="36">
        <f t="shared" si="9"/>
        <v>227.27</v>
      </c>
      <c r="CK6" s="35" t="str">
        <f>IF(CK7="","",IF(CK7="-","【-】","【"&amp;SUBSTITUTE(TEXT(CK7,"#,##0.00"),"-","△")&amp;"】"))</f>
        <v>【167.11】</v>
      </c>
      <c r="CL6" s="36">
        <f>IF(CL7="",NA(),CL7)</f>
        <v>50.35</v>
      </c>
      <c r="CM6" s="36">
        <f t="shared" ref="CM6:CU6" si="10">IF(CM7="",NA(),CM7)</f>
        <v>49.18</v>
      </c>
      <c r="CN6" s="36">
        <f t="shared" si="10"/>
        <v>49.32</v>
      </c>
      <c r="CO6" s="36">
        <f t="shared" si="10"/>
        <v>38.58</v>
      </c>
      <c r="CP6" s="36">
        <f t="shared" si="10"/>
        <v>40.01</v>
      </c>
      <c r="CQ6" s="36">
        <f t="shared" si="10"/>
        <v>53.61</v>
      </c>
      <c r="CR6" s="36">
        <f t="shared" si="10"/>
        <v>53.52</v>
      </c>
      <c r="CS6" s="36">
        <f t="shared" si="10"/>
        <v>49.32</v>
      </c>
      <c r="CT6" s="36">
        <f t="shared" si="10"/>
        <v>50.24</v>
      </c>
      <c r="CU6" s="36">
        <f t="shared" si="10"/>
        <v>50.29</v>
      </c>
      <c r="CV6" s="35" t="str">
        <f>IF(CV7="","",IF(CV7="-","【-】","【"&amp;SUBSTITUTE(TEXT(CV7,"#,##0.00"),"-","△")&amp;"】"))</f>
        <v>【60.27】</v>
      </c>
      <c r="CW6" s="36">
        <f>IF(CW7="",NA(),CW7)</f>
        <v>68</v>
      </c>
      <c r="CX6" s="36">
        <f t="shared" ref="CX6:DF6" si="11">IF(CX7="",NA(),CX7)</f>
        <v>66.989999999999995</v>
      </c>
      <c r="CY6" s="36">
        <f t="shared" si="11"/>
        <v>66</v>
      </c>
      <c r="CZ6" s="36">
        <f t="shared" si="11"/>
        <v>65</v>
      </c>
      <c r="DA6" s="36">
        <f t="shared" si="11"/>
        <v>64</v>
      </c>
      <c r="DB6" s="36">
        <f t="shared" si="11"/>
        <v>81.31</v>
      </c>
      <c r="DC6" s="36">
        <f t="shared" si="11"/>
        <v>81.459999999999994</v>
      </c>
      <c r="DD6" s="36">
        <f t="shared" si="11"/>
        <v>79.34</v>
      </c>
      <c r="DE6" s="36">
        <f t="shared" si="11"/>
        <v>78.650000000000006</v>
      </c>
      <c r="DF6" s="36">
        <f t="shared" si="11"/>
        <v>77.73</v>
      </c>
      <c r="DG6" s="35" t="str">
        <f>IF(DG7="","",IF(DG7="-","【-】","【"&amp;SUBSTITUTE(TEXT(DG7,"#,##0.00"),"-","△")&amp;"】"))</f>
        <v>【89.92】</v>
      </c>
      <c r="DH6" s="36">
        <f>IF(DH7="",NA(),DH7)</f>
        <v>42.75</v>
      </c>
      <c r="DI6" s="36">
        <f t="shared" ref="DI6:DQ6" si="12">IF(DI7="",NA(),DI7)</f>
        <v>44.17</v>
      </c>
      <c r="DJ6" s="36">
        <f t="shared" si="12"/>
        <v>45.59</v>
      </c>
      <c r="DK6" s="36">
        <f t="shared" si="12"/>
        <v>46.5</v>
      </c>
      <c r="DL6" s="36">
        <f t="shared" si="12"/>
        <v>47.19</v>
      </c>
      <c r="DM6" s="36">
        <f t="shared" si="12"/>
        <v>46.67</v>
      </c>
      <c r="DN6" s="36">
        <f t="shared" si="12"/>
        <v>47.7</v>
      </c>
      <c r="DO6" s="36">
        <f t="shared" si="12"/>
        <v>48.3</v>
      </c>
      <c r="DP6" s="36">
        <f t="shared" si="12"/>
        <v>45.14</v>
      </c>
      <c r="DQ6" s="36">
        <f t="shared" si="12"/>
        <v>45.85</v>
      </c>
      <c r="DR6" s="35" t="str">
        <f>IF(DR7="","",IF(DR7="-","【-】","【"&amp;SUBSTITUTE(TEXT(DR7,"#,##0.00"),"-","△")&amp;"】"))</f>
        <v>【48.85】</v>
      </c>
      <c r="DS6" s="36">
        <f>IF(DS7="",NA(),DS7)</f>
        <v>13.97</v>
      </c>
      <c r="DT6" s="36">
        <f t="shared" ref="DT6:EB6" si="13">IF(DT7="",NA(),DT7)</f>
        <v>13.56</v>
      </c>
      <c r="DU6" s="36">
        <f t="shared" si="13"/>
        <v>12.8</v>
      </c>
      <c r="DV6" s="36">
        <f t="shared" si="13"/>
        <v>11.74</v>
      </c>
      <c r="DW6" s="36">
        <f t="shared" si="13"/>
        <v>14.25</v>
      </c>
      <c r="DX6" s="36">
        <f t="shared" si="13"/>
        <v>10.029999999999999</v>
      </c>
      <c r="DY6" s="36">
        <f t="shared" si="13"/>
        <v>7.26</v>
      </c>
      <c r="DZ6" s="36">
        <f t="shared" si="13"/>
        <v>12.43</v>
      </c>
      <c r="EA6" s="36">
        <f t="shared" si="13"/>
        <v>13.58</v>
      </c>
      <c r="EB6" s="36">
        <f t="shared" si="13"/>
        <v>14.13</v>
      </c>
      <c r="EC6" s="35" t="str">
        <f>IF(EC7="","",IF(EC7="-","【-】","【"&amp;SUBSTITUTE(TEXT(EC7,"#,##0.00"),"-","△")&amp;"】"))</f>
        <v>【17.80】</v>
      </c>
      <c r="ED6" s="36">
        <f>IF(ED7="",NA(),ED7)</f>
        <v>0.3</v>
      </c>
      <c r="EE6" s="36">
        <f t="shared" ref="EE6:EM6" si="14">IF(EE7="",NA(),EE7)</f>
        <v>0.4</v>
      </c>
      <c r="EF6" s="36">
        <f t="shared" si="14"/>
        <v>0.73</v>
      </c>
      <c r="EG6" s="36">
        <f t="shared" si="14"/>
        <v>0.7</v>
      </c>
      <c r="EH6" s="36">
        <f t="shared" si="14"/>
        <v>1.51</v>
      </c>
      <c r="EI6" s="36">
        <f t="shared" si="14"/>
        <v>0.68</v>
      </c>
      <c r="EJ6" s="36">
        <f t="shared" si="14"/>
        <v>1.65</v>
      </c>
      <c r="EK6" s="36">
        <f t="shared" si="14"/>
        <v>0.46</v>
      </c>
      <c r="EL6" s="36">
        <f t="shared" si="14"/>
        <v>0.44</v>
      </c>
      <c r="EM6" s="36">
        <f t="shared" si="14"/>
        <v>0.52</v>
      </c>
      <c r="EN6" s="35" t="str">
        <f>IF(EN7="","",IF(EN7="-","【-】","【"&amp;SUBSTITUTE(TEXT(EN7,"#,##0.00"),"-","△")&amp;"】"))</f>
        <v>【0.70】</v>
      </c>
    </row>
    <row r="7" spans="1:144" s="37" customFormat="1" x14ac:dyDescent="0.15">
      <c r="A7" s="29"/>
      <c r="B7" s="38">
        <v>2018</v>
      </c>
      <c r="C7" s="38">
        <v>93840</v>
      </c>
      <c r="D7" s="38">
        <v>46</v>
      </c>
      <c r="E7" s="38">
        <v>1</v>
      </c>
      <c r="F7" s="38">
        <v>0</v>
      </c>
      <c r="G7" s="38">
        <v>1</v>
      </c>
      <c r="H7" s="38" t="s">
        <v>93</v>
      </c>
      <c r="I7" s="38" t="s">
        <v>94</v>
      </c>
      <c r="J7" s="38" t="s">
        <v>95</v>
      </c>
      <c r="K7" s="38" t="s">
        <v>96</v>
      </c>
      <c r="L7" s="38" t="s">
        <v>97</v>
      </c>
      <c r="M7" s="38" t="s">
        <v>98</v>
      </c>
      <c r="N7" s="39" t="s">
        <v>99</v>
      </c>
      <c r="O7" s="39">
        <v>66.72</v>
      </c>
      <c r="P7" s="39">
        <v>85.56</v>
      </c>
      <c r="Q7" s="39">
        <v>3866</v>
      </c>
      <c r="R7" s="39">
        <v>11337</v>
      </c>
      <c r="S7" s="39">
        <v>176.06</v>
      </c>
      <c r="T7" s="39">
        <v>64.39</v>
      </c>
      <c r="U7" s="39">
        <v>9575</v>
      </c>
      <c r="V7" s="39">
        <v>55.81</v>
      </c>
      <c r="W7" s="39">
        <v>171.56</v>
      </c>
      <c r="X7" s="39">
        <v>102.18</v>
      </c>
      <c r="Y7" s="39">
        <v>100.98</v>
      </c>
      <c r="Z7" s="39">
        <v>102.23</v>
      </c>
      <c r="AA7" s="39">
        <v>102.12</v>
      </c>
      <c r="AB7" s="39">
        <v>101.37</v>
      </c>
      <c r="AC7" s="39">
        <v>109.49</v>
      </c>
      <c r="AD7" s="39">
        <v>111.06</v>
      </c>
      <c r="AE7" s="39">
        <v>107.95</v>
      </c>
      <c r="AF7" s="39">
        <v>104.47</v>
      </c>
      <c r="AG7" s="39">
        <v>103.81</v>
      </c>
      <c r="AH7" s="39">
        <v>112.83</v>
      </c>
      <c r="AI7" s="39">
        <v>0</v>
      </c>
      <c r="AJ7" s="39">
        <v>0</v>
      </c>
      <c r="AK7" s="39">
        <v>0</v>
      </c>
      <c r="AL7" s="39">
        <v>0</v>
      </c>
      <c r="AM7" s="39">
        <v>0</v>
      </c>
      <c r="AN7" s="39">
        <v>9.49</v>
      </c>
      <c r="AO7" s="39">
        <v>9.35</v>
      </c>
      <c r="AP7" s="39">
        <v>12.44</v>
      </c>
      <c r="AQ7" s="39">
        <v>16.399999999999999</v>
      </c>
      <c r="AR7" s="39">
        <v>25.66</v>
      </c>
      <c r="AS7" s="39">
        <v>1.05</v>
      </c>
      <c r="AT7" s="39">
        <v>115.09</v>
      </c>
      <c r="AU7" s="39">
        <v>107.15</v>
      </c>
      <c r="AV7" s="39">
        <v>108.32</v>
      </c>
      <c r="AW7" s="39">
        <v>111.87</v>
      </c>
      <c r="AX7" s="39">
        <v>128.94</v>
      </c>
      <c r="AY7" s="39">
        <v>406.37</v>
      </c>
      <c r="AZ7" s="39">
        <v>398.29</v>
      </c>
      <c r="BA7" s="39">
        <v>371.89</v>
      </c>
      <c r="BB7" s="39">
        <v>293.23</v>
      </c>
      <c r="BC7" s="39">
        <v>300.14</v>
      </c>
      <c r="BD7" s="39">
        <v>261.93</v>
      </c>
      <c r="BE7" s="39">
        <v>1037.75</v>
      </c>
      <c r="BF7" s="39">
        <v>1001.41</v>
      </c>
      <c r="BG7" s="39">
        <v>956.22</v>
      </c>
      <c r="BH7" s="39">
        <v>915.84</v>
      </c>
      <c r="BI7" s="39">
        <v>868.18</v>
      </c>
      <c r="BJ7" s="39">
        <v>442.54</v>
      </c>
      <c r="BK7" s="39">
        <v>431</v>
      </c>
      <c r="BL7" s="39">
        <v>483.11</v>
      </c>
      <c r="BM7" s="39">
        <v>542.29999999999995</v>
      </c>
      <c r="BN7" s="39">
        <v>566.65</v>
      </c>
      <c r="BO7" s="39">
        <v>270.45999999999998</v>
      </c>
      <c r="BP7" s="39">
        <v>68.14</v>
      </c>
      <c r="BQ7" s="39">
        <v>65.95</v>
      </c>
      <c r="BR7" s="39">
        <v>67.44</v>
      </c>
      <c r="BS7" s="39">
        <v>69.680000000000007</v>
      </c>
      <c r="BT7" s="39">
        <v>67.13</v>
      </c>
      <c r="BU7" s="39">
        <v>98.6</v>
      </c>
      <c r="BV7" s="39">
        <v>100.82</v>
      </c>
      <c r="BW7" s="39">
        <v>93.28</v>
      </c>
      <c r="BX7" s="39">
        <v>87.51</v>
      </c>
      <c r="BY7" s="39">
        <v>84.77</v>
      </c>
      <c r="BZ7" s="39">
        <v>103.91</v>
      </c>
      <c r="CA7" s="39">
        <v>288.61</v>
      </c>
      <c r="CB7" s="39">
        <v>299.11</v>
      </c>
      <c r="CC7" s="39">
        <v>292.73</v>
      </c>
      <c r="CD7" s="39">
        <v>284.10000000000002</v>
      </c>
      <c r="CE7" s="39">
        <v>292.67</v>
      </c>
      <c r="CF7" s="39">
        <v>181.67</v>
      </c>
      <c r="CG7" s="39">
        <v>179.55</v>
      </c>
      <c r="CH7" s="39">
        <v>208.29</v>
      </c>
      <c r="CI7" s="39">
        <v>218.42</v>
      </c>
      <c r="CJ7" s="39">
        <v>227.27</v>
      </c>
      <c r="CK7" s="39">
        <v>167.11</v>
      </c>
      <c r="CL7" s="39">
        <v>50.35</v>
      </c>
      <c r="CM7" s="39">
        <v>49.18</v>
      </c>
      <c r="CN7" s="39">
        <v>49.32</v>
      </c>
      <c r="CO7" s="39">
        <v>38.58</v>
      </c>
      <c r="CP7" s="39">
        <v>40.01</v>
      </c>
      <c r="CQ7" s="39">
        <v>53.61</v>
      </c>
      <c r="CR7" s="39">
        <v>53.52</v>
      </c>
      <c r="CS7" s="39">
        <v>49.32</v>
      </c>
      <c r="CT7" s="39">
        <v>50.24</v>
      </c>
      <c r="CU7" s="39">
        <v>50.29</v>
      </c>
      <c r="CV7" s="39">
        <v>60.27</v>
      </c>
      <c r="CW7" s="39">
        <v>68</v>
      </c>
      <c r="CX7" s="39">
        <v>66.989999999999995</v>
      </c>
      <c r="CY7" s="39">
        <v>66</v>
      </c>
      <c r="CZ7" s="39">
        <v>65</v>
      </c>
      <c r="DA7" s="39">
        <v>64</v>
      </c>
      <c r="DB7" s="39">
        <v>81.31</v>
      </c>
      <c r="DC7" s="39">
        <v>81.459999999999994</v>
      </c>
      <c r="DD7" s="39">
        <v>79.34</v>
      </c>
      <c r="DE7" s="39">
        <v>78.650000000000006</v>
      </c>
      <c r="DF7" s="39">
        <v>77.73</v>
      </c>
      <c r="DG7" s="39">
        <v>89.92</v>
      </c>
      <c r="DH7" s="39">
        <v>42.75</v>
      </c>
      <c r="DI7" s="39">
        <v>44.17</v>
      </c>
      <c r="DJ7" s="39">
        <v>45.59</v>
      </c>
      <c r="DK7" s="39">
        <v>46.5</v>
      </c>
      <c r="DL7" s="39">
        <v>47.19</v>
      </c>
      <c r="DM7" s="39">
        <v>46.67</v>
      </c>
      <c r="DN7" s="39">
        <v>47.7</v>
      </c>
      <c r="DO7" s="39">
        <v>48.3</v>
      </c>
      <c r="DP7" s="39">
        <v>45.14</v>
      </c>
      <c r="DQ7" s="39">
        <v>45.85</v>
      </c>
      <c r="DR7" s="39">
        <v>48.85</v>
      </c>
      <c r="DS7" s="39">
        <v>13.97</v>
      </c>
      <c r="DT7" s="39">
        <v>13.56</v>
      </c>
      <c r="DU7" s="39">
        <v>12.8</v>
      </c>
      <c r="DV7" s="39">
        <v>11.74</v>
      </c>
      <c r="DW7" s="39">
        <v>14.25</v>
      </c>
      <c r="DX7" s="39">
        <v>10.029999999999999</v>
      </c>
      <c r="DY7" s="39">
        <v>7.26</v>
      </c>
      <c r="DZ7" s="39">
        <v>12.43</v>
      </c>
      <c r="EA7" s="39">
        <v>13.58</v>
      </c>
      <c r="EB7" s="39">
        <v>14.13</v>
      </c>
      <c r="EC7" s="39">
        <v>17.8</v>
      </c>
      <c r="ED7" s="39">
        <v>0.3</v>
      </c>
      <c r="EE7" s="39">
        <v>0.4</v>
      </c>
      <c r="EF7" s="39">
        <v>0.73</v>
      </c>
      <c r="EG7" s="39">
        <v>0.7</v>
      </c>
      <c r="EH7" s="39">
        <v>1.51</v>
      </c>
      <c r="EI7" s="39">
        <v>0.68</v>
      </c>
      <c r="EJ7" s="39">
        <v>1.65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2020-02-26T10:50:18Z</cp:lastPrinted>
  <dcterms:created xsi:type="dcterms:W3CDTF">2019-12-05T04:11:39Z</dcterms:created>
  <dcterms:modified xsi:type="dcterms:W3CDTF">2020-02-26T10:51:11Z</dcterms:modified>
  <cp:category/>
</cp:coreProperties>
</file>