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VpWCwMD0+1gYakpoehXZvhhKd0kUbnSSKZn4qFwcC0QbslFstn+Hy1KX/E+PxFvbkNj2+o3DWrd4Ia8ejzMq+g==" workbookSaltValue="0hcnKNzLSLnAqUCMh+Ew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6" i="4"/>
</calcChain>
</file>

<file path=xl/sharedStrings.xml><?xml version="1.0" encoding="utf-8"?>
<sst xmlns="http://schemas.openxmlformats.org/spreadsheetml/2006/main" count="297" uniqueCount="118">
  <si>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</si>
  <si>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</si>
  <si>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</si>
  <si>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</si>
  <si>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</si>
  <si>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</si>
  <si>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</si>
  <si>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</si>
  <si>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</si>
  <si>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</si>
  <si>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</si>
  <si>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</si>
  <si>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</si>
  <si>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</si>
  <si>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</si>
  <si>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</si>
  <si>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</si>
  <si>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</si>
  <si>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</si>
  <si>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</si>
  <si>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</si>
  <si>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</si>
  <si>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</si>
  <si>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</si>
  <si>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</si>
  <si>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</si>
  <si>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</si>
  <si>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</si>
  <si>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</si>
  <si>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</si>
  <si>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</si>
  <si>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</si>
  <si>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</si>
  <si>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</si>
  <si>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</si>
  <si>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</si>
  <si>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</si>
  <si>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</si>
  <si>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</si>
  <si>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</si>
  <si>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</si>
  <si>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</si>
  <si>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</si>
  <si>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</si>
  <si>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</si>
  <si>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</si>
  <si>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</si>
  <si>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</si>
  <si>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</si>
  <si>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</si>
  <si>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</si>
  <si>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</si>
  <si>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</si>
  <si>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</si>
  <si>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</si>
  <si>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</si>
  <si>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</si>
  <si>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</si>
  <si>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</si>
  <si>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</si>
  <si>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</si>
  <si>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</si>
  <si>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</si>
  <si>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</si>
  <si>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</si>
  <si>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</si>
  <si>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</si>
  <si>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</si>
  <si>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</si>
  <si>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</si>
  <si>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</si>
  <si>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</si>
  <si>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</si>
  <si>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</si>
  <si>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</si>
  <si>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</si>
  <si>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</si>
  <si>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</si>
  <si>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</si>
  <si>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</si>
  <si>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</si>
  <si>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</si>
  <si>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</si>
  <si>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</si>
  <si>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</si>
  <si>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</si>
  <si>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</si>
  <si>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</si>
  <si>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</si>
  <si>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</si>
  <si>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</si>
  <si>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</si>
  <si>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</si>
  <si>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</si>
  <si>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</si>
  <si>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</si>
  <si>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</si>
  <si>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</si>
  <si>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</si>
  <si>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</si>
  <si>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</si>
  <si>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</si>
  <si>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</si>
  <si>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</si>
  <si>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</si>
  <si>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</si>
  <si>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</si>
  <si>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</si>
  <si>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</si>
  <si>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</si>
  <si>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</si>
  <si>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</si>
  <si>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</si>
  <si>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</si>
  <si>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</si>
  <si>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事業着手から約30年が経過しており、類似団体よりは低い比率ではあるものの、老朽化が進行している施設については修繕や改築の必要があります。
　そのため、平成30年度に中長期的な視点で管渠、処理場施設の状態を予測しながら、計画的・効率的に管理運営するための計画「ストックマネジメント計画」を策定しました。今後はその計画をもとにライフサイクルコストの低減に努めます。</t>
    <rPh sb="1" eb="3">
      <t>ジギョウ</t>
    </rPh>
    <rPh sb="3" eb="5">
      <t>チャクシュ</t>
    </rPh>
    <rPh sb="7" eb="8">
      <t>ヤク</t>
    </rPh>
    <rPh sb="10" eb="11">
      <t>ネン</t>
    </rPh>
    <rPh sb="12" eb="14">
      <t>ケイカ</t>
    </rPh>
    <rPh sb="19" eb="21">
      <t>ルイジ</t>
    </rPh>
    <rPh sb="21" eb="23">
      <t>ダンタイ</t>
    </rPh>
    <rPh sb="26" eb="27">
      <t>ヒク</t>
    </rPh>
    <rPh sb="28" eb="30">
      <t>ヒリツ</t>
    </rPh>
    <rPh sb="38" eb="41">
      <t>ロウキュウカ</t>
    </rPh>
    <rPh sb="42" eb="44">
      <t>シンコウ</t>
    </rPh>
    <rPh sb="48" eb="50">
      <t>シセツ</t>
    </rPh>
    <rPh sb="55" eb="57">
      <t>シュウゼン</t>
    </rPh>
    <rPh sb="58" eb="60">
      <t>カイチク</t>
    </rPh>
    <rPh sb="61" eb="63">
      <t>ヒツヨウ</t>
    </rPh>
    <rPh sb="76" eb="78">
      <t>ヘイセイ</t>
    </rPh>
    <rPh sb="80" eb="82">
      <t>ネンド</t>
    </rPh>
    <rPh sb="83" eb="86">
      <t>チュウチョウキ</t>
    </rPh>
    <rPh sb="86" eb="87">
      <t>テキ</t>
    </rPh>
    <rPh sb="88" eb="90">
      <t>シテン</t>
    </rPh>
    <rPh sb="91" eb="93">
      <t>カンキョ</t>
    </rPh>
    <rPh sb="94" eb="97">
      <t>ショリジョウ</t>
    </rPh>
    <rPh sb="97" eb="99">
      <t>シセツ</t>
    </rPh>
    <rPh sb="100" eb="102">
      <t>ジョウタイ</t>
    </rPh>
    <rPh sb="103" eb="105">
      <t>ヨソク</t>
    </rPh>
    <rPh sb="110" eb="113">
      <t>ケイカクテキ</t>
    </rPh>
    <rPh sb="114" eb="117">
      <t>コウリツテキ</t>
    </rPh>
    <rPh sb="118" eb="120">
      <t>カンリ</t>
    </rPh>
    <rPh sb="120" eb="122">
      <t>ウンエイ</t>
    </rPh>
    <rPh sb="127" eb="129">
      <t>ケイカク</t>
    </rPh>
    <rPh sb="140" eb="142">
      <t>ケイカク</t>
    </rPh>
    <rPh sb="144" eb="146">
      <t>サクテイ</t>
    </rPh>
    <rPh sb="151" eb="153">
      <t>コンゴ</t>
    </rPh>
    <rPh sb="156" eb="158">
      <t>ケイカク</t>
    </rPh>
    <rPh sb="173" eb="175">
      <t>テイゲン</t>
    </rPh>
    <rPh sb="176" eb="177">
      <t>ツト</t>
    </rPh>
    <phoneticPr fontId="4"/>
  </si>
  <si>
    <t>　平成31年2月、令和元年度から令和10年度までの10年間について、計画的かつ合理的な経営を行い、安定的な事業運営を今後も持続させることを目的とした「下水道事業経営戦略」を策定しました。
　今後、毎年決算確定後には投資・財政計画と実績の比較検証を行い、計画と乖離が生じる場合には、その原因を分析し、必要な見直しを行っていきます。</t>
    <phoneticPr fontId="4"/>
  </si>
  <si>
    <t>　公共下水道事業は現在も宝積寺処理区の一部において、汚水管渠整備を進めています。
　①経常収支比率は黒字であることを示す100％を超えており、短期的な債務に対する支払能力③流動比率も平均を上回っております。
　④企業債残高対事業規模比率は、現在も起債により事業拡大を行っていることから、整備完了し、起債の償還が進むまでは今後も平均を上回る見込みです。今後は整備面積拡大に伴い、使用料収入の増加が見込まれることから、使用料収入で回収すべき経費をどの程度使用料で賄えているかを表す指標⑤経費回収率は増加し、1㎥あたりの汚水処理に係るコストを表す⑥汚水処理原価も減少していく見通しです。
　⑦施設利用率については、類似団体よりも高い水準にあり、最大稼働率は約80％であることから概ね適正な利用状況であるといえます。
　⑧水洗化率については、類似団体と同水準であり、令和元年度においては供用開始区域の拡大による処理区域内人口の増加よりも公共下水道への接続人口の増加分が上回ったため、微増となりました。</t>
    <rPh sb="188" eb="190">
      <t>シヨウ</t>
    </rPh>
    <rPh sb="190" eb="191">
      <t>リョウ</t>
    </rPh>
    <rPh sb="293" eb="295">
      <t>シセツ</t>
    </rPh>
    <rPh sb="295" eb="297">
      <t>リヨウ</t>
    </rPh>
    <rPh sb="297" eb="298">
      <t>リツ</t>
    </rPh>
    <rPh sb="304" eb="306">
      <t>ルイジ</t>
    </rPh>
    <rPh sb="306" eb="308">
      <t>ダンタイ</t>
    </rPh>
    <rPh sb="311" eb="312">
      <t>タカ</t>
    </rPh>
    <rPh sb="313" eb="315">
      <t>スイジュン</t>
    </rPh>
    <rPh sb="319" eb="321">
      <t>サイダイ</t>
    </rPh>
    <rPh sb="321" eb="323">
      <t>カドウ</t>
    </rPh>
    <rPh sb="323" eb="324">
      <t>リツ</t>
    </rPh>
    <rPh sb="325" eb="326">
      <t>ヤク</t>
    </rPh>
    <rPh sb="336" eb="337">
      <t>オオム</t>
    </rPh>
    <rPh sb="338" eb="340">
      <t>テキセイ</t>
    </rPh>
    <rPh sb="341" eb="343">
      <t>リヨウ</t>
    </rPh>
    <rPh sb="343" eb="345">
      <t>ジョウキョウ</t>
    </rPh>
    <rPh sb="367" eb="369">
      <t>ルイジ</t>
    </rPh>
    <rPh sb="369" eb="371">
      <t>ダンタイ</t>
    </rPh>
    <rPh sb="372" eb="375">
      <t>ドウスイジュン</t>
    </rPh>
    <rPh sb="379" eb="381">
      <t>レイワ</t>
    </rPh>
    <rPh sb="381" eb="382">
      <t>ガン</t>
    </rPh>
    <rPh sb="382" eb="383">
      <t>ネン</t>
    </rPh>
    <rPh sb="383" eb="384">
      <t>ド</t>
    </rPh>
    <rPh sb="409" eb="411">
      <t>ゾウカ</t>
    </rPh>
    <rPh sb="414" eb="416">
      <t>コウキョウ</t>
    </rPh>
    <rPh sb="416" eb="419">
      <t>ゲスイドウ</t>
    </rPh>
    <rPh sb="421" eb="423">
      <t>セツゾク</t>
    </rPh>
    <rPh sb="423" eb="425">
      <t>ジンコウ</t>
    </rPh>
    <rPh sb="426" eb="428">
      <t>ゾウカ</t>
    </rPh>
    <rPh sb="428" eb="429">
      <t>ブン</t>
    </rPh>
    <rPh sb="430" eb="43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</si>
</sst>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4F7-42AB-94C0-B8E7F69D8E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0.15</c:v>
                </c:pt>
              </c:numCache>
            </c:numRef>
          </c:val>
          <c:smooth val="0"/>
          <c:extLst>
            <c:ext xmlns:c16="http://schemas.microsoft.com/office/drawing/2014/chart" uri="{C3380CC4-5D6E-409C-BE32-E72D297353CC}">
              <c16:uniqueId val="{00000001-A4F7-42AB-94C0-B8E7F69D8E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67.599999999999994</c:v>
                </c:pt>
                <c:pt idx="4">
                  <c:v>68.86</c:v>
                </c:pt>
              </c:numCache>
            </c:numRef>
          </c:val>
          <c:extLst>
            <c:ext xmlns:c16="http://schemas.microsoft.com/office/drawing/2014/chart" uri="{C3380CC4-5D6E-409C-BE32-E72D297353CC}">
              <c16:uniqueId val="{00000000-2BA7-4AF4-A8A9-92F0271BEC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52.58</c:v>
                </c:pt>
                <c:pt idx="4">
                  <c:v>50.94</c:v>
                </c:pt>
              </c:numCache>
            </c:numRef>
          </c:val>
          <c:smooth val="0"/>
          <c:extLst>
            <c:ext xmlns:c16="http://schemas.microsoft.com/office/drawing/2014/chart" uri="{C3380CC4-5D6E-409C-BE32-E72D297353CC}">
              <c16:uniqueId val="{00000001-2BA7-4AF4-A8A9-92F0271BEC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82.39</c:v>
                </c:pt>
                <c:pt idx="4">
                  <c:v>84.42</c:v>
                </c:pt>
              </c:numCache>
            </c:numRef>
          </c:val>
          <c:extLst>
            <c:ext xmlns:c16="http://schemas.microsoft.com/office/drawing/2014/chart" uri="{C3380CC4-5D6E-409C-BE32-E72D297353CC}">
              <c16:uniqueId val="{00000000-A07D-45C5-836F-BCE5FE597D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83.02</c:v>
                </c:pt>
                <c:pt idx="4">
                  <c:v>82.55</c:v>
                </c:pt>
              </c:numCache>
            </c:numRef>
          </c:val>
          <c:smooth val="0"/>
          <c:extLst>
            <c:ext xmlns:c16="http://schemas.microsoft.com/office/drawing/2014/chart" uri="{C3380CC4-5D6E-409C-BE32-E72D297353CC}">
              <c16:uniqueId val="{00000001-A07D-45C5-836F-BCE5FE597D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104.34</c:v>
                </c:pt>
                <c:pt idx="4">
                  <c:v>106.04</c:v>
                </c:pt>
              </c:numCache>
            </c:numRef>
          </c:val>
          <c:extLst>
            <c:ext xmlns:c16="http://schemas.microsoft.com/office/drawing/2014/chart" uri="{C3380CC4-5D6E-409C-BE32-E72D297353CC}">
              <c16:uniqueId val="{00000000-8952-40A4-8237-20DBFCFB34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104.14</c:v>
                </c:pt>
                <c:pt idx="4">
                  <c:v>106.57</c:v>
                </c:pt>
              </c:numCache>
            </c:numRef>
          </c:val>
          <c:smooth val="0"/>
          <c:extLst>
            <c:ext xmlns:c16="http://schemas.microsoft.com/office/drawing/2014/chart" uri="{C3380CC4-5D6E-409C-BE32-E72D297353CC}">
              <c16:uniqueId val="{00000001-8952-40A4-8237-20DBFCFB34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3.05</c:v>
                </c:pt>
                <c:pt idx="4">
                  <c:v>6.07</c:v>
                </c:pt>
              </c:numCache>
            </c:numRef>
          </c:val>
          <c:extLst>
            <c:ext xmlns:c16="http://schemas.microsoft.com/office/drawing/2014/chart" uri="{C3380CC4-5D6E-409C-BE32-E72D297353CC}">
              <c16:uniqueId val="{00000000-AF51-493C-A21F-48007AF1BF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15.95</c:v>
                </c:pt>
                <c:pt idx="4">
                  <c:v>15.85</c:v>
                </c:pt>
              </c:numCache>
            </c:numRef>
          </c:val>
          <c:smooth val="0"/>
          <c:extLst>
            <c:ext xmlns:c16="http://schemas.microsoft.com/office/drawing/2014/chart" uri="{C3380CC4-5D6E-409C-BE32-E72D297353CC}">
              <c16:uniqueId val="{00000001-AF51-493C-A21F-48007AF1BF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329-4B1D-AA4A-CF8B2BCB22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329-4B1D-AA4A-CF8B2BCB22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8E1-4664-BE3B-329A22A9DD9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73.180000000000007</c:v>
                </c:pt>
                <c:pt idx="4">
                  <c:v>53.44</c:v>
                </c:pt>
              </c:numCache>
            </c:numRef>
          </c:val>
          <c:smooth val="0"/>
          <c:extLst>
            <c:ext xmlns:c16="http://schemas.microsoft.com/office/drawing/2014/chart" uri="{C3380CC4-5D6E-409C-BE32-E72D297353CC}">
              <c16:uniqueId val="{00000001-08E1-4664-BE3B-329A22A9DD9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59.92</c:v>
                </c:pt>
                <c:pt idx="4">
                  <c:v>59.87</c:v>
                </c:pt>
              </c:numCache>
            </c:numRef>
          </c:val>
          <c:extLst>
            <c:ext xmlns:c16="http://schemas.microsoft.com/office/drawing/2014/chart" uri="{C3380CC4-5D6E-409C-BE32-E72D297353CC}">
              <c16:uniqueId val="{00000000-8982-4BB3-8C44-6BBA797804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52.32</c:v>
                </c:pt>
                <c:pt idx="4">
                  <c:v>47.03</c:v>
                </c:pt>
              </c:numCache>
            </c:numRef>
          </c:val>
          <c:smooth val="0"/>
          <c:extLst>
            <c:ext xmlns:c16="http://schemas.microsoft.com/office/drawing/2014/chart" uri="{C3380CC4-5D6E-409C-BE32-E72D297353CC}">
              <c16:uniqueId val="{00000001-8982-4BB3-8C44-6BBA797804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2620.52</c:v>
                </c:pt>
                <c:pt idx="4">
                  <c:v>2457.34</c:v>
                </c:pt>
              </c:numCache>
            </c:numRef>
          </c:val>
          <c:extLst>
            <c:ext xmlns:c16="http://schemas.microsoft.com/office/drawing/2014/chart" uri="{C3380CC4-5D6E-409C-BE32-E72D297353CC}">
              <c16:uniqueId val="{00000000-8139-41F3-9D3A-464CED8952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958.81</c:v>
                </c:pt>
                <c:pt idx="4">
                  <c:v>1001.3</c:v>
                </c:pt>
              </c:numCache>
            </c:numRef>
          </c:val>
          <c:smooth val="0"/>
          <c:extLst>
            <c:ext xmlns:c16="http://schemas.microsoft.com/office/drawing/2014/chart" uri="{C3380CC4-5D6E-409C-BE32-E72D297353CC}">
              <c16:uniqueId val="{00000001-8139-41F3-9D3A-464CED8952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79.930000000000007</c:v>
                </c:pt>
                <c:pt idx="4">
                  <c:v>81.02</c:v>
                </c:pt>
              </c:numCache>
            </c:numRef>
          </c:val>
          <c:extLst>
            <c:ext xmlns:c16="http://schemas.microsoft.com/office/drawing/2014/chart" uri="{C3380CC4-5D6E-409C-BE32-E72D297353CC}">
              <c16:uniqueId val="{00000000-448D-4BD6-AD1C-8E0D876C6C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81.88</c:v>
                </c:pt>
              </c:numCache>
            </c:numRef>
          </c:val>
          <c:smooth val="0"/>
          <c:extLst>
            <c:ext xmlns:c16="http://schemas.microsoft.com/office/drawing/2014/chart" uri="{C3380CC4-5D6E-409C-BE32-E72D297353CC}">
              <c16:uniqueId val="{00000001-448D-4BD6-AD1C-8E0D876C6C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151.59</c:v>
                </c:pt>
                <c:pt idx="4">
                  <c:v>150</c:v>
                </c:pt>
              </c:numCache>
            </c:numRef>
          </c:val>
          <c:extLst>
            <c:ext xmlns:c16="http://schemas.microsoft.com/office/drawing/2014/chart" uri="{C3380CC4-5D6E-409C-BE32-E72D297353CC}">
              <c16:uniqueId val="{00000000-3EB7-4BC0-A30A-3EFE0C7221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190.99</c:v>
                </c:pt>
                <c:pt idx="4">
                  <c:v>187.55</c:v>
                </c:pt>
              </c:numCache>
            </c:numRef>
          </c:val>
          <c:smooth val="0"/>
          <c:extLst>
            <c:ext xmlns:c16="http://schemas.microsoft.com/office/drawing/2014/chart" uri="{C3380CC4-5D6E-409C-BE32-E72D297353CC}">
              <c16:uniqueId val="{00000001-3EB7-4BC0-A30A-3EFE0C7221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高根沢町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29522</v>
      </c>
      <c r="AM8" s="51"/>
      <c r="AN8" s="51"/>
      <c r="AO8" s="51"/>
      <c r="AP8" s="51"/>
      <c r="AQ8" s="51"/>
      <c r="AR8" s="51"/>
      <c r="AS8" s="51"/>
      <c r="AT8" s="46">
        <f>データ!T6</f>
        <v>70.87</v>
      </c>
      <c r="AU8" s="46"/>
      <c r="AV8" s="46"/>
      <c r="AW8" s="46"/>
      <c r="AX8" s="46"/>
      <c r="AY8" s="46"/>
      <c r="AZ8" s="46"/>
      <c r="BA8" s="46"/>
      <c r="BB8" s="46">
        <f>データ!U6</f>
        <v>416.57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63.08</v>
      </c>
      <c r="J10" s="46"/>
      <c r="K10" s="46"/>
      <c r="L10" s="46"/>
      <c r="M10" s="46"/>
      <c r="N10" s="46"/>
      <c r="O10" s="46"/>
      <c r="P10" s="46">
        <f>データ!P6</f>
        <v>57.46</v>
      </c>
      <c r="Q10" s="46"/>
      <c r="R10" s="46"/>
      <c r="S10" s="46"/>
      <c r="T10" s="46"/>
      <c r="U10" s="46"/>
      <c r="V10" s="46"/>
      <c r="W10" s="46">
        <f>データ!Q6</f>
        <v>92.53</v>
      </c>
      <c r="X10" s="46"/>
      <c r="Y10" s="46"/>
      <c r="Z10" s="46"/>
      <c r="AA10" s="46"/>
      <c r="AB10" s="46"/>
      <c r="AC10" s="46"/>
      <c r="AD10" s="51">
        <f>データ!R6</f>
        <v>2310</v>
      </c>
      <c r="AE10" s="51"/>
      <c r="AF10" s="51"/>
      <c r="AG10" s="51"/>
      <c r="AH10" s="51"/>
      <c r="AI10" s="51"/>
      <c r="AJ10" s="51"/>
      <c r="AK10" s="2"/>
      <c r="AL10" s="51">
        <f>データ!V6</f>
        <v>16916</v>
      </c>
      <c r="AM10" s="51"/>
      <c r="AN10" s="51"/>
      <c r="AO10" s="51"/>
      <c r="AP10" s="51"/>
      <c r="AQ10" s="51"/>
      <c r="AR10" s="51"/>
      <c r="AS10" s="51"/>
      <c r="AT10" s="46">
        <f>データ!W6</f>
        <v>3.91</v>
      </c>
      <c r="AU10" s="46"/>
      <c r="AV10" s="46"/>
      <c r="AW10" s="46"/>
      <c r="AX10" s="46"/>
      <c r="AY10" s="46"/>
      <c r="AZ10" s="46"/>
      <c r="BA10" s="46"/>
      <c r="BB10" s="46">
        <f>データ!X6</f>
        <v>4326.34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ERzkPJDFIseF2MXfbUcyzshMMJa8C21p0jHDPA5eWpG/hLi4v1MQ8LSkMJrTj5xDc/ZD3tmcFGMIyrw3zS5HoQ==" saltValue="y/GdELOHfKwz4a44Yrog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93866</v>
      </c>
      <c r="D6" s="33">
        <f t="shared" si="3"/>
        <v>46</v>
      </c>
      <c r="E6" s="33">
        <f t="shared" si="3"/>
        <v>17</v>
      </c>
      <c r="F6" s="33">
        <f t="shared" si="3"/>
        <v>1</v>
      </c>
      <c r="G6" s="33">
        <f t="shared" si="3"/>
        <v>0</v>
      </c>
      <c r="H6" s="33" t="str">
        <f t="shared" si="3"/>
        <v>栃木県　高根沢町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63.08</v>
      </c>
      <c r="P6" s="34">
        <f t="shared" si="3"/>
        <v>57.46</v>
      </c>
      <c r="Q6" s="34">
        <f t="shared" si="3"/>
        <v>92.53</v>
      </c>
      <c r="R6" s="34">
        <f t="shared" si="3"/>
        <v>2310</v>
      </c>
      <c r="S6" s="34">
        <f t="shared" si="3"/>
        <v>29522</v>
      </c>
      <c r="T6" s="34">
        <f t="shared" si="3"/>
        <v>70.87</v>
      </c>
      <c r="U6" s="34">
        <f t="shared" si="3"/>
        <v>416.57</v>
      </c>
      <c r="V6" s="34">
        <f t="shared" si="3"/>
        <v>16916</v>
      </c>
      <c r="W6" s="34">
        <f t="shared" si="3"/>
        <v>3.91</v>
      </c>
      <c r="X6" s="34">
        <f t="shared" si="3"/>
        <v>4326.34</v>
      </c>
      <c r="Y6" s="35" t="str">
        <f>IF(Y7="",NA(),Y7)</f>
        <v>-</v>
      </c>
      <c r="Z6" s="35" t="str">
        <f t="shared" ref="Z6:AH6" si="4">IF(Z7="",NA(),Z7)</f>
        <v>-</v>
      </c>
      <c r="AA6" s="35" t="str">
        <f t="shared" si="4"/>
        <v>-</v>
      </c>
      <c r="AB6" s="35">
        <f t="shared" si="4"/>
        <v>104.34</v>
      </c>
      <c r="AC6" s="35">
        <f t="shared" si="4"/>
        <v>106.04</v>
      </c>
      <c r="AD6" s="35" t="str">
        <f t="shared" si="4"/>
        <v>-</v>
      </c>
      <c r="AE6" s="35" t="str">
        <f t="shared" si="4"/>
        <v>-</v>
      </c>
      <c r="AF6" s="35" t="str">
        <f t="shared" si="4"/>
        <v>-</v>
      </c>
      <c r="AG6" s="35">
        <f t="shared" si="4"/>
        <v>104.14</v>
      </c>
      <c r="AH6" s="35">
        <f t="shared" si="4"/>
        <v>106.57</v>
      </c>
      <c r="AI6" s="34" t="str">
        <f>IF(AI7="","",IF(AI7="-","【-】","【"&amp;SUBSTITUTE(TEXT(AI7,"#,##0.00"),"-","△")&amp;"】"))</f>
        <v>【108.07】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73.180000000000007</v>
      </c>
      <c r="AS6" s="35">
        <f t="shared" si="5"/>
        <v>53.44</v>
      </c>
      <c r="AT6" s="34" t="str">
        <f>IF(AT7="","",IF(AT7="-","【-】","【"&amp;SUBSTITUTE(TEXT(AT7,"#,##0.00"),"-","△")&amp;"】"))</f>
        <v>【3.09】</v>
      </c>
      <c r="AU6" s="35" t="str">
        <f>IF(AU7="",NA(),AU7)</f>
        <v>-</v>
      </c>
      <c r="AV6" s="35" t="str">
        <f t="shared" ref="AV6:BD6" si="6">IF(AV7="",NA(),AV7)</f>
        <v>-</v>
      </c>
      <c r="AW6" s="35" t="str">
        <f t="shared" si="6"/>
        <v>-</v>
      </c>
      <c r="AX6" s="35">
        <f t="shared" si="6"/>
        <v>59.92</v>
      </c>
      <c r="AY6" s="35">
        <f t="shared" si="6"/>
        <v>59.87</v>
      </c>
      <c r="AZ6" s="35" t="str">
        <f t="shared" si="6"/>
        <v>-</v>
      </c>
      <c r="BA6" s="35" t="str">
        <f t="shared" si="6"/>
        <v>-</v>
      </c>
      <c r="BB6" s="35" t="str">
        <f t="shared" si="6"/>
        <v>-</v>
      </c>
      <c r="BC6" s="35">
        <f t="shared" si="6"/>
        <v>52.32</v>
      </c>
      <c r="BD6" s="35">
        <f t="shared" si="6"/>
        <v>47.03</v>
      </c>
      <c r="BE6" s="34" t="str">
        <f>IF(BE7="","",IF(BE7="-","【-】","【"&amp;SUBSTITUTE(TEXT(BE7,"#,##0.00"),"-","△")&amp;"】"))</f>
        <v>【69.54】</v>
      </c>
      <c r="BF6" s="35" t="str">
        <f>IF(BF7="",NA(),BF7)</f>
        <v>-</v>
      </c>
      <c r="BG6" s="35" t="str">
        <f t="shared" ref="BG6:BO6" si="7">IF(BG7="",NA(),BG7)</f>
        <v>-</v>
      </c>
      <c r="BH6" s="35" t="str">
        <f t="shared" si="7"/>
        <v>-</v>
      </c>
      <c r="BI6" s="35">
        <f t="shared" si="7"/>
        <v>2620.52</v>
      </c>
      <c r="BJ6" s="35">
        <f t="shared" si="7"/>
        <v>2457.34</v>
      </c>
      <c r="BK6" s="35" t="str">
        <f t="shared" si="7"/>
        <v>-</v>
      </c>
      <c r="BL6" s="35" t="str">
        <f t="shared" si="7"/>
        <v>-</v>
      </c>
      <c r="BM6" s="35" t="str">
        <f t="shared" si="7"/>
        <v>-</v>
      </c>
      <c r="BN6" s="35">
        <f t="shared" si="7"/>
        <v>958.81</v>
      </c>
      <c r="BO6" s="35">
        <f t="shared" si="7"/>
        <v>1001.3</v>
      </c>
      <c r="BP6" s="34" t="str">
        <f>IF(BP7="","",IF(BP7="-","【-】","【"&amp;SUBSTITUTE(TEXT(BP7,"#,##0.00"),"-","△")&amp;"】"))</f>
        <v>【682.51】</v>
      </c>
      <c r="BQ6" s="35" t="str">
        <f>IF(BQ7="",NA(),BQ7)</f>
        <v>-</v>
      </c>
      <c r="BR6" s="35" t="str">
        <f t="shared" ref="BR6:BZ6" si="8">IF(BR7="",NA(),BR7)</f>
        <v>-</v>
      </c>
      <c r="BS6" s="35" t="str">
        <f t="shared" si="8"/>
        <v>-</v>
      </c>
      <c r="BT6" s="35">
        <f t="shared" si="8"/>
        <v>79.930000000000007</v>
      </c>
      <c r="BU6" s="35">
        <f t="shared" si="8"/>
        <v>81.02</v>
      </c>
      <c r="BV6" s="35" t="str">
        <f t="shared" si="8"/>
        <v>-</v>
      </c>
      <c r="BW6" s="35" t="str">
        <f t="shared" si="8"/>
        <v>-</v>
      </c>
      <c r="BX6" s="35" t="str">
        <f t="shared" si="8"/>
        <v>-</v>
      </c>
      <c r="BY6" s="35">
        <f t="shared" si="8"/>
        <v>82.88</v>
      </c>
      <c r="BZ6" s="35">
        <f t="shared" si="8"/>
        <v>81.88</v>
      </c>
      <c r="CA6" s="34" t="str">
        <f>IF(CA7="","",IF(CA7="-","【-】","【"&amp;SUBSTITUTE(TEXT(CA7,"#,##0.00"),"-","△")&amp;"】"))</f>
        <v>【100.34】</v>
      </c>
      <c r="CB6" s="35" t="str">
        <f>IF(CB7="",NA(),CB7)</f>
        <v>-</v>
      </c>
      <c r="CC6" s="35" t="str">
        <f t="shared" ref="CC6:CK6" si="9">IF(CC7="",NA(),CC7)</f>
        <v>-</v>
      </c>
      <c r="CD6" s="35" t="str">
        <f t="shared" si="9"/>
        <v>-</v>
      </c>
      <c r="CE6" s="35">
        <f t="shared" si="9"/>
        <v>151.59</v>
      </c>
      <c r="CF6" s="35">
        <f t="shared" si="9"/>
        <v>150</v>
      </c>
      <c r="CG6" s="35" t="str">
        <f t="shared" si="9"/>
        <v>-</v>
      </c>
      <c r="CH6" s="35" t="str">
        <f t="shared" si="9"/>
        <v>-</v>
      </c>
      <c r="CI6" s="35" t="str">
        <f t="shared" si="9"/>
        <v>-</v>
      </c>
      <c r="CJ6" s="35">
        <f t="shared" si="9"/>
        <v>190.99</v>
      </c>
      <c r="CK6" s="35">
        <f t="shared" si="9"/>
        <v>187.55</v>
      </c>
      <c r="CL6" s="34" t="str">
        <f>IF(CL7="","",IF(CL7="-","【-】","【"&amp;SUBSTITUTE(TEXT(CL7,"#,##0.00"),"-","△")&amp;"】"))</f>
        <v>【136.15】</v>
      </c>
      <c r="CM6" s="35" t="str">
        <f>IF(CM7="",NA(),CM7)</f>
        <v>-</v>
      </c>
      <c r="CN6" s="35" t="str">
        <f t="shared" ref="CN6:CV6" si="10">IF(CN7="",NA(),CN7)</f>
        <v>-</v>
      </c>
      <c r="CO6" s="35" t="str">
        <f t="shared" si="10"/>
        <v>-</v>
      </c>
      <c r="CP6" s="35">
        <f t="shared" si="10"/>
        <v>67.599999999999994</v>
      </c>
      <c r="CQ6" s="35">
        <f t="shared" si="10"/>
        <v>68.86</v>
      </c>
      <c r="CR6" s="35" t="str">
        <f t="shared" si="10"/>
        <v>-</v>
      </c>
      <c r="CS6" s="35" t="str">
        <f t="shared" si="10"/>
        <v>-</v>
      </c>
      <c r="CT6" s="35" t="str">
        <f t="shared" si="10"/>
        <v>-</v>
      </c>
      <c r="CU6" s="35">
        <f t="shared" si="10"/>
        <v>52.58</v>
      </c>
      <c r="CV6" s="35">
        <f t="shared" si="10"/>
        <v>50.94</v>
      </c>
      <c r="CW6" s="34" t="str">
        <f>IF(CW7="","",IF(CW7="-","【-】","【"&amp;SUBSTITUTE(TEXT(CW7,"#,##0.00"),"-","△")&amp;"】"))</f>
        <v>【59.64】</v>
      </c>
      <c r="CX6" s="35" t="str">
        <f>IF(CX7="",NA(),CX7)</f>
        <v>-</v>
      </c>
      <c r="CY6" s="35" t="str">
        <f t="shared" ref="CY6:DG6" si="11">IF(CY7="",NA(),CY7)</f>
        <v>-</v>
      </c>
      <c r="CZ6" s="35" t="str">
        <f t="shared" si="11"/>
        <v>-</v>
      </c>
      <c r="DA6" s="35">
        <f t="shared" si="11"/>
        <v>82.39</v>
      </c>
      <c r="DB6" s="35">
        <f t="shared" si="11"/>
        <v>84.42</v>
      </c>
      <c r="DC6" s="35" t="str">
        <f t="shared" si="11"/>
        <v>-</v>
      </c>
      <c r="DD6" s="35" t="str">
        <f t="shared" si="11"/>
        <v>-</v>
      </c>
      <c r="DE6" s="35" t="str">
        <f t="shared" si="11"/>
        <v>-</v>
      </c>
      <c r="DF6" s="35">
        <f t="shared" si="11"/>
        <v>83.02</v>
      </c>
      <c r="DG6" s="35">
        <f t="shared" si="11"/>
        <v>82.55</v>
      </c>
      <c r="DH6" s="34" t="str">
        <f>IF(DH7="","",IF(DH7="-","【-】","【"&amp;SUBSTITUTE(TEXT(DH7,"#,##0.00"),"-","△")&amp;"】"))</f>
        <v>【95.35】</v>
      </c>
      <c r="DI6" s="35" t="str">
        <f>IF(DI7="",NA(),DI7)</f>
        <v>-</v>
      </c>
      <c r="DJ6" s="35" t="str">
        <f t="shared" ref="DJ6:DR6" si="12">IF(DJ7="",NA(),DJ7)</f>
        <v>-</v>
      </c>
      <c r="DK6" s="35" t="str">
        <f t="shared" si="12"/>
        <v>-</v>
      </c>
      <c r="DL6" s="35">
        <f t="shared" si="12"/>
        <v>3.05</v>
      </c>
      <c r="DM6" s="35">
        <f t="shared" si="12"/>
        <v>6.07</v>
      </c>
      <c r="DN6" s="35" t="str">
        <f t="shared" si="12"/>
        <v>-</v>
      </c>
      <c r="DO6" s="35" t="str">
        <f t="shared" si="12"/>
        <v>-</v>
      </c>
      <c r="DP6" s="35" t="str">
        <f t="shared" si="12"/>
        <v>-</v>
      </c>
      <c r="DQ6" s="35">
        <f t="shared" si="12"/>
        <v>15.95</v>
      </c>
      <c r="DR6" s="35">
        <f t="shared" si="12"/>
        <v>15.85</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0.13</v>
      </c>
      <c r="EN6" s="35">
        <f t="shared" si="14"/>
        <v>0.15</v>
      </c>
      <c r="EO6" s="34" t="str">
        <f>IF(EO7="","",IF(EO7="-","【-】","【"&amp;SUBSTITUTE(TEXT(EO7,"#,##0.00"),"-","△")&amp;"】"))</f>
        <v>【0.22】</v>
      </c>
    </row>
    <row r="7" spans="1:148" s="36" customFormat="1" x14ac:dyDescent="0.15">
      <c r="A7" s="28"/>
      <c r="B7" s="37">
        <v>2019</v>
      </c>
      <c r="C7" s="37">
        <v>93866</v>
      </c>
      <c r="D7" s="37">
        <v>46</v>
      </c>
      <c r="E7" s="37">
        <v>17</v>
      </c>
      <c r="F7" s="37">
        <v>1</v>
      </c>
      <c r="G7" s="37">
        <v>0</v>
      </c>
      <c r="H7" s="37" t="s">
        <v>96</v>
      </c>
      <c r="I7" s="37" t="s">
        <v>97</v>
      </c>
      <c r="J7" s="37" t="s">
        <v>98</v>
      </c>
      <c r="K7" s="37" t="s">
        <v>99</v>
      </c>
      <c r="L7" s="37" t="s">
        <v>100</v>
      </c>
      <c r="M7" s="37" t="s">
        <v>101</v>
      </c>
      <c r="N7" s="38" t="s">
        <v>102</v>
      </c>
      <c r="O7" s="38">
        <v>63.08</v>
      </c>
      <c r="P7" s="38">
        <v>57.46</v>
      </c>
      <c r="Q7" s="38">
        <v>92.53</v>
      </c>
      <c r="R7" s="38">
        <v>2310</v>
      </c>
      <c r="S7" s="38">
        <v>29522</v>
      </c>
      <c r="T7" s="38">
        <v>70.87</v>
      </c>
      <c r="U7" s="38">
        <v>416.57</v>
      </c>
      <c r="V7" s="38">
        <v>16916</v>
      </c>
      <c r="W7" s="38">
        <v>3.91</v>
      </c>
      <c r="X7" s="38">
        <v>4326.34</v>
      </c>
      <c r="Y7" s="38" t="s">
        <v>102</v>
      </c>
      <c r="Z7" s="38" t="s">
        <v>102</v>
      </c>
      <c r="AA7" s="38" t="s">
        <v>102</v>
      </c>
      <c r="AB7" s="38">
        <v>104.34</v>
      </c>
      <c r="AC7" s="38">
        <v>106.04</v>
      </c>
      <c r="AD7" s="38" t="s">
        <v>102</v>
      </c>
      <c r="AE7" s="38" t="s">
        <v>102</v>
      </c>
      <c r="AF7" s="38" t="s">
        <v>102</v>
      </c>
      <c r="AG7" s="38">
        <v>104.14</v>
      </c>
      <c r="AH7" s="38">
        <v>106.57</v>
      </c>
      <c r="AI7" s="38">
        <v>108.07</v>
      </c>
      <c r="AJ7" s="38" t="s">
        <v>102</v>
      </c>
      <c r="AK7" s="38" t="s">
        <v>102</v>
      </c>
      <c r="AL7" s="38" t="s">
        <v>102</v>
      </c>
      <c r="AM7" s="38">
        <v>0</v>
      </c>
      <c r="AN7" s="38">
        <v>0</v>
      </c>
      <c r="AO7" s="38" t="s">
        <v>102</v>
      </c>
      <c r="AP7" s="38" t="s">
        <v>102</v>
      </c>
      <c r="AQ7" s="38" t="s">
        <v>102</v>
      </c>
      <c r="AR7" s="38">
        <v>73.180000000000007</v>
      </c>
      <c r="AS7" s="38">
        <v>53.44</v>
      </c>
      <c r="AT7" s="38">
        <v>3.09</v>
      </c>
      <c r="AU7" s="38" t="s">
        <v>102</v>
      </c>
      <c r="AV7" s="38" t="s">
        <v>102</v>
      </c>
      <c r="AW7" s="38" t="s">
        <v>102</v>
      </c>
      <c r="AX7" s="38">
        <v>59.92</v>
      </c>
      <c r="AY7" s="38">
        <v>59.87</v>
      </c>
      <c r="AZ7" s="38" t="s">
        <v>102</v>
      </c>
      <c r="BA7" s="38" t="s">
        <v>102</v>
      </c>
      <c r="BB7" s="38" t="s">
        <v>102</v>
      </c>
      <c r="BC7" s="38">
        <v>52.32</v>
      </c>
      <c r="BD7" s="38">
        <v>47.03</v>
      </c>
      <c r="BE7" s="38">
        <v>69.540000000000006</v>
      </c>
      <c r="BF7" s="38" t="s">
        <v>102</v>
      </c>
      <c r="BG7" s="38" t="s">
        <v>102</v>
      </c>
      <c r="BH7" s="38" t="s">
        <v>102</v>
      </c>
      <c r="BI7" s="38">
        <v>2620.52</v>
      </c>
      <c r="BJ7" s="38">
        <v>2457.34</v>
      </c>
      <c r="BK7" s="38" t="s">
        <v>102</v>
      </c>
      <c r="BL7" s="38" t="s">
        <v>102</v>
      </c>
      <c r="BM7" s="38" t="s">
        <v>102</v>
      </c>
      <c r="BN7" s="38">
        <v>958.81</v>
      </c>
      <c r="BO7" s="38">
        <v>1001.3</v>
      </c>
      <c r="BP7" s="38">
        <v>682.51</v>
      </c>
      <c r="BQ7" s="38" t="s">
        <v>102</v>
      </c>
      <c r="BR7" s="38" t="s">
        <v>102</v>
      </c>
      <c r="BS7" s="38" t="s">
        <v>102</v>
      </c>
      <c r="BT7" s="38">
        <v>79.930000000000007</v>
      </c>
      <c r="BU7" s="38">
        <v>81.02</v>
      </c>
      <c r="BV7" s="38" t="s">
        <v>102</v>
      </c>
      <c r="BW7" s="38" t="s">
        <v>102</v>
      </c>
      <c r="BX7" s="38" t="s">
        <v>102</v>
      </c>
      <c r="BY7" s="38">
        <v>82.88</v>
      </c>
      <c r="BZ7" s="38">
        <v>81.88</v>
      </c>
      <c r="CA7" s="38">
        <v>100.34</v>
      </c>
      <c r="CB7" s="38" t="s">
        <v>102</v>
      </c>
      <c r="CC7" s="38" t="s">
        <v>102</v>
      </c>
      <c r="CD7" s="38" t="s">
        <v>102</v>
      </c>
      <c r="CE7" s="38">
        <v>151.59</v>
      </c>
      <c r="CF7" s="38">
        <v>150</v>
      </c>
      <c r="CG7" s="38" t="s">
        <v>102</v>
      </c>
      <c r="CH7" s="38" t="s">
        <v>102</v>
      </c>
      <c r="CI7" s="38" t="s">
        <v>102</v>
      </c>
      <c r="CJ7" s="38">
        <v>190.99</v>
      </c>
      <c r="CK7" s="38">
        <v>187.55</v>
      </c>
      <c r="CL7" s="38">
        <v>136.15</v>
      </c>
      <c r="CM7" s="38" t="s">
        <v>102</v>
      </c>
      <c r="CN7" s="38" t="s">
        <v>102</v>
      </c>
      <c r="CO7" s="38" t="s">
        <v>102</v>
      </c>
      <c r="CP7" s="38">
        <v>67.599999999999994</v>
      </c>
      <c r="CQ7" s="38">
        <v>68.86</v>
      </c>
      <c r="CR7" s="38" t="s">
        <v>102</v>
      </c>
      <c r="CS7" s="38" t="s">
        <v>102</v>
      </c>
      <c r="CT7" s="38" t="s">
        <v>102</v>
      </c>
      <c r="CU7" s="38">
        <v>52.58</v>
      </c>
      <c r="CV7" s="38">
        <v>50.94</v>
      </c>
      <c r="CW7" s="38">
        <v>59.64</v>
      </c>
      <c r="CX7" s="38" t="s">
        <v>102</v>
      </c>
      <c r="CY7" s="38" t="s">
        <v>102</v>
      </c>
      <c r="CZ7" s="38" t="s">
        <v>102</v>
      </c>
      <c r="DA7" s="38">
        <v>82.39</v>
      </c>
      <c r="DB7" s="38">
        <v>84.42</v>
      </c>
      <c r="DC7" s="38" t="s">
        <v>102</v>
      </c>
      <c r="DD7" s="38" t="s">
        <v>102</v>
      </c>
      <c r="DE7" s="38" t="s">
        <v>102</v>
      </c>
      <c r="DF7" s="38">
        <v>83.02</v>
      </c>
      <c r="DG7" s="38">
        <v>82.55</v>
      </c>
      <c r="DH7" s="38">
        <v>95.35</v>
      </c>
      <c r="DI7" s="38" t="s">
        <v>102</v>
      </c>
      <c r="DJ7" s="38" t="s">
        <v>102</v>
      </c>
      <c r="DK7" s="38" t="s">
        <v>102</v>
      </c>
      <c r="DL7" s="38">
        <v>3.05</v>
      </c>
      <c r="DM7" s="38">
        <v>6.07</v>
      </c>
      <c r="DN7" s="38" t="s">
        <v>102</v>
      </c>
      <c r="DO7" s="38" t="s">
        <v>102</v>
      </c>
      <c r="DP7" s="38" t="s">
        <v>102</v>
      </c>
      <c r="DQ7" s="38">
        <v>15.95</v>
      </c>
      <c r="DR7" s="38">
        <v>15.85</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v>
      </c>
      <c r="EI7" s="38">
        <v>0</v>
      </c>
      <c r="EJ7" s="38" t="s">
        <v>102</v>
      </c>
      <c r="EK7" s="38" t="s">
        <v>102</v>
      </c>
      <c r="EL7" s="38" t="s">
        <v>102</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2021-01-28T23:36:03Z</cp:lastPrinted>
  <dcterms:created xsi:type="dcterms:W3CDTF">2020-12-04T02:25:00Z</dcterms:created>
  <dcterms:modified xsi:type="dcterms:W3CDTF">2021-02-20T02:09:47Z</dcterms:modified>
  <cp:category/>
</cp:coreProperties>
</file>