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Wifs101\市町村課\05財政担当\R4（2022）\④公営企業\02 公営企業決算統計\16 公営企業に係る経営比較分析表（令和３年度決算）の分析等について\07 県HP公開\４下水（公共）\"/>
    </mc:Choice>
  </mc:AlternateContent>
  <xr:revisionPtr revIDLastSave="0" documentId="13_ncr:1_{894F5A4A-6AAA-4773-A928-70FBA746E901}" xr6:coauthVersionLast="47" xr6:coauthVersionMax="47" xr10:uidLastSave="{00000000-0000-0000-0000-000000000000}"/>
  <workbookProtection workbookAlgorithmName="SHA-512" workbookHashValue="ev29MRhQ6uoBYeRwHQF4aao/VbYWpLC02KLKzEDeEfFs783eehhiHAS7iqU/frLymdnG+yhoucuN6VtxPuSWOw==" workbookSaltValue="JiT/scdOwfP/y7/0Q0QD8Q==" workbookSpinCount="100000" lockStructure="1"/>
  <bookViews>
    <workbookView xWindow="28680" yWindow="-120" windowWidth="29040" windowHeight="1584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AD10" i="4" s="1"/>
  <c r="Q6" i="5"/>
  <c r="P6" i="5"/>
  <c r="P10" i="4" s="1"/>
  <c r="O6" i="5"/>
  <c r="N6" i="5"/>
  <c r="M6" i="5"/>
  <c r="L6" i="5"/>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I85" i="4"/>
  <c r="H85" i="4"/>
  <c r="G85" i="4"/>
  <c r="F85" i="4"/>
  <c r="E85" i="4"/>
  <c r="AT10" i="4"/>
  <c r="AL10" i="4"/>
  <c r="W10" i="4"/>
  <c r="I10" i="4"/>
  <c r="B10" i="4"/>
  <c r="BB8" i="4"/>
  <c r="AL8" i="4"/>
  <c r="AD8" i="4"/>
  <c r="W8" i="4"/>
  <c r="P8" i="4"/>
  <c r="I8" i="4"/>
  <c r="B8" i="4"/>
</calcChain>
</file>

<file path=xl/sharedStrings.xml><?xml version="1.0" encoding="utf-8"?>
<sst xmlns="http://schemas.openxmlformats.org/spreadsheetml/2006/main" count="253" uniqueCount="117">
  <si>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</si>
  <si>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</si>
  <si>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</si>
  <si>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</si>
  <si>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</si>
  <si>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</si>
  <si>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</si>
  <si>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</si>
  <si>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</si>
  <si>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</si>
  <si>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</si>
  <si>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</si>
  <si>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</si>
  <si>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</si>
  <si>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</si>
  <si>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</si>
  <si>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</si>
  <si>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</si>
  <si>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</si>
  <si>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</si>
  <si>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</si>
  <si>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</si>
  <si>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</si>
  <si>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</si>
  <si>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</si>
  <si>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</si>
  <si>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</si>
  <si>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</si>
  <si>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</si>
  <si>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</si>
  <si>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</si>
  <si>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</si>
  <si>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</si>
  <si>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</si>
  <si>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</si>
  <si>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</si>
  <si>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</si>
  <si>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</si>
  <si>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</si>
  <si>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</si>
  <si>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</si>
  <si>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</si>
  <si>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</si>
  <si>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</si>
  <si>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</si>
  <si>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</si>
  <si>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</si>
  <si>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</si>
  <si>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</si>
  <si>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</si>
  <si>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</si>
  <si>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</si>
  <si>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</si>
  <si>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</si>
  <si>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</si>
  <si>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</si>
  <si>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</si>
  <si>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</si>
  <si>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</si>
  <si>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</si>
  <si>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</si>
  <si>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</si>
  <si>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</si>
  <si>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</si>
  <si>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</si>
  <si>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</si>
  <si>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</si>
  <si>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</si>
  <si>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</si>
  <si>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</si>
  <si>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</si>
  <si>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</si>
  <si>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</si>
  <si>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</si>
  <si>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</si>
  <si>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</si>
  <si>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</si>
  <si>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</si>
  <si>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</si>
  <si>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</si>
  <si>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</si>
  <si>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</si>
  <si>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</si>
  <si>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</si>
  <si>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</si>
  <si>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</si>
  <si>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</si>
  <si>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</si>
  <si>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</si>
  <si>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</si>
  <si>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</si>
  <si>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</si>
  <si>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</si>
  <si>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</si>
  <si>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</si>
  <si>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高根沢町</t>
  </si>
  <si>
    <t>法適用</t>
  </si>
  <si>
    <t>下水道事業</t>
  </si>
  <si>
    <t>公共下水道</t>
  </si>
  <si>
    <t>Cc2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</si>
  <si>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</si>
  <si>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</si>
  <si>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</si>
  <si>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</si>
  <si>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</si>
  <si>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</si>
  <si>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</si>
  <si>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</si>
  <si>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</si>
  <si>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</si>
  <si>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</si>
  <si>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</si>
  <si>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</si>
  <si>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</si>
  <si>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公共下水道事業は現在も宝積寺処理区の一部において、汚水管渠整備を進めています。
　①経常収支比率は黒字であることを示す100％を超えており、短期的な債務に対する支払い能力を表す③流動比率も平均値を上回っておりますが、⑤経費回収率は100％に届いていないため、使用料で回収すべき費用を全て使用料で賄えていない状況です。また、⑥汚水処理原価においては一般会計が繰出基準に基づき負担する額を控除しているため150円/㎥となっています。
　④企業債残高対事業規模比率は、現在も起債により事業拡大を行っていることから、整備が完了し、起債の償還が進むまでは今後も平均を上回る見込みです。
　⑦施設利用率については、供用開始区域の拡大や水洗化率の向上により年々高くなっており、類似団体平均値及び全国平均よりも高い水準であることから、適正な利用状況であるといえます。
　⑧水洗化率については、約85％であり全国平均と比べると低いものの類似団体とは同水準となっています。令和３年度においては供用開始区域の拡大による処理区域内人口の増加よりも公共下水道への接続人口の増加分が上回ったため、微増となりました。</t>
    <phoneticPr fontId="4"/>
  </si>
  <si>
    <t>　事業着手から約30年が経過しており、類似団体よりは低い比率ではあるものの、老朽化が進行している施設については修繕や改築の必要があります。
　そのため、平成30年度に中長期的な視点で管渠、処理場施設の状態を予測しながら、計画的・効率的に管理運営するための計画「ストックマネジメント計画」を策定しました。引き続き、その計画をもとにライフサイクルコストの低減に努めていきます。　</t>
    <phoneticPr fontId="4"/>
  </si>
  <si>
    <t>　平成31年2月、令和元年度から令和10年度までの10年間について、計画的かつ合理的な経営を行い、安定的な事業運営を今後も持続させることを目的とした「下水道事業経営戦略」を策定しました。
　引き続き、決算確定後には投資・財政計画と実績の比較検証を行い、計画と乖離が生じる場合には、その原因を分析し、必要な見直しを行っていきます。
　また、下水道使用料の改定を令和5年4月に予定しており、今後は使用料収入の増加に伴い経費回収率が改善される見込です。併せて水洗化の促進を行い今後の財源の確保に努めていきます。</t>
    <rPh sb="169" eb="172">
      <t>ゲスイドウ</t>
    </rPh>
    <rPh sb="172" eb="175">
      <t>シヨウリョウ</t>
    </rPh>
    <rPh sb="176" eb="178">
      <t>カイテイ</t>
    </rPh>
    <rPh sb="179" eb="181">
      <t>レイワ</t>
    </rPh>
    <rPh sb="182" eb="183">
      <t>ネン</t>
    </rPh>
    <rPh sb="184" eb="185">
      <t>ガツ</t>
    </rPh>
    <rPh sb="186" eb="188">
      <t>ヨテイ</t>
    </rPh>
    <rPh sb="193" eb="195">
      <t>コンゴ</t>
    </rPh>
    <rPh sb="196" eb="199">
      <t>シヨウリョウ</t>
    </rPh>
    <rPh sb="199" eb="201">
      <t>シュウニュウ</t>
    </rPh>
    <rPh sb="202" eb="204">
      <t>ゾウカ</t>
    </rPh>
    <rPh sb="205" eb="206">
      <t>トモナ</t>
    </rPh>
    <rPh sb="207" eb="212">
      <t>ケイヒカイシュウリツ</t>
    </rPh>
    <rPh sb="213" eb="215">
      <t>カイゼン</t>
    </rPh>
    <rPh sb="218" eb="220">
      <t>ミコミ</t>
    </rPh>
    <rPh sb="223" eb="224">
      <t>アワ</t>
    </rPh>
    <rPh sb="235" eb="237">
      <t>コンゴ</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</si>
</sst>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CF83-42F2-9332-AE1076FEE05A}"/>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0.13</c:v>
                </c:pt>
                <c:pt idx="2">
                  <c:v>0.15</c:v>
                </c:pt>
                <c:pt idx="3">
                  <c:v>1.65</c:v>
                </c:pt>
                <c:pt idx="4">
                  <c:v>0.14000000000000001</c:v>
                </c:pt>
              </c:numCache>
            </c:numRef>
          </c:val>
          <c:smooth val="0"/>
          <c:extLst>
            <c:ext xmlns:c16="http://schemas.microsoft.com/office/drawing/2014/chart" uri="{C3380CC4-5D6E-409C-BE32-E72D297353CC}">
              <c16:uniqueId val="{00000001-CF83-42F2-9332-AE1076FEE05A}"/>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67.599999999999994</c:v>
                </c:pt>
                <c:pt idx="2">
                  <c:v>68.86</c:v>
                </c:pt>
                <c:pt idx="3">
                  <c:v>72.349999999999994</c:v>
                </c:pt>
                <c:pt idx="4">
                  <c:v>74.56</c:v>
                </c:pt>
              </c:numCache>
            </c:numRef>
          </c:val>
          <c:extLst>
            <c:ext xmlns:c16="http://schemas.microsoft.com/office/drawing/2014/chart" uri="{C3380CC4-5D6E-409C-BE32-E72D297353CC}">
              <c16:uniqueId val="{00000000-A005-4D3D-AA1F-9A71CC77E3FC}"/>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52.58</c:v>
                </c:pt>
                <c:pt idx="2">
                  <c:v>50.94</c:v>
                </c:pt>
                <c:pt idx="3">
                  <c:v>50.53</c:v>
                </c:pt>
                <c:pt idx="4">
                  <c:v>51.42</c:v>
                </c:pt>
              </c:numCache>
            </c:numRef>
          </c:val>
          <c:smooth val="0"/>
          <c:extLst>
            <c:ext xmlns:c16="http://schemas.microsoft.com/office/drawing/2014/chart" uri="{C3380CC4-5D6E-409C-BE32-E72D297353CC}">
              <c16:uniqueId val="{00000001-A005-4D3D-AA1F-9A71CC77E3FC}"/>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82.39</c:v>
                </c:pt>
                <c:pt idx="2">
                  <c:v>84.42</c:v>
                </c:pt>
                <c:pt idx="3">
                  <c:v>84.99</c:v>
                </c:pt>
                <c:pt idx="4">
                  <c:v>85.73</c:v>
                </c:pt>
              </c:numCache>
            </c:numRef>
          </c:val>
          <c:extLst>
            <c:ext xmlns:c16="http://schemas.microsoft.com/office/drawing/2014/chart" uri="{C3380CC4-5D6E-409C-BE32-E72D297353CC}">
              <c16:uniqueId val="{00000000-9CF9-497D-BD1D-230837DE7A8C}"/>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83.02</c:v>
                </c:pt>
                <c:pt idx="2">
                  <c:v>82.55</c:v>
                </c:pt>
                <c:pt idx="3">
                  <c:v>82.08</c:v>
                </c:pt>
                <c:pt idx="4">
                  <c:v>81.34</c:v>
                </c:pt>
              </c:numCache>
            </c:numRef>
          </c:val>
          <c:smooth val="0"/>
          <c:extLst>
            <c:ext xmlns:c16="http://schemas.microsoft.com/office/drawing/2014/chart" uri="{C3380CC4-5D6E-409C-BE32-E72D297353CC}">
              <c16:uniqueId val="{00000001-9CF9-497D-BD1D-230837DE7A8C}"/>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104.34</c:v>
                </c:pt>
                <c:pt idx="2">
                  <c:v>106.04</c:v>
                </c:pt>
                <c:pt idx="3">
                  <c:v>104.94</c:v>
                </c:pt>
                <c:pt idx="4">
                  <c:v>105.17</c:v>
                </c:pt>
              </c:numCache>
            </c:numRef>
          </c:val>
          <c:extLst>
            <c:ext xmlns:c16="http://schemas.microsoft.com/office/drawing/2014/chart" uri="{C3380CC4-5D6E-409C-BE32-E72D297353CC}">
              <c16:uniqueId val="{00000000-7A2F-4321-A54D-A6CC380C2834}"/>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104.14</c:v>
                </c:pt>
                <c:pt idx="2">
                  <c:v>106.57</c:v>
                </c:pt>
                <c:pt idx="3">
                  <c:v>107.21</c:v>
                </c:pt>
                <c:pt idx="4">
                  <c:v>107.08</c:v>
                </c:pt>
              </c:numCache>
            </c:numRef>
          </c:val>
          <c:smooth val="0"/>
          <c:extLst>
            <c:ext xmlns:c16="http://schemas.microsoft.com/office/drawing/2014/chart" uri="{C3380CC4-5D6E-409C-BE32-E72D297353CC}">
              <c16:uniqueId val="{00000001-7A2F-4321-A54D-A6CC380C2834}"/>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3.05</c:v>
                </c:pt>
                <c:pt idx="2">
                  <c:v>6.07</c:v>
                </c:pt>
                <c:pt idx="3">
                  <c:v>8.66</c:v>
                </c:pt>
                <c:pt idx="4">
                  <c:v>11.16</c:v>
                </c:pt>
              </c:numCache>
            </c:numRef>
          </c:val>
          <c:extLst>
            <c:ext xmlns:c16="http://schemas.microsoft.com/office/drawing/2014/chart" uri="{C3380CC4-5D6E-409C-BE32-E72D297353CC}">
              <c16:uniqueId val="{00000000-E6CB-441F-A0E7-81016342D0B3}"/>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15.95</c:v>
                </c:pt>
                <c:pt idx="2">
                  <c:v>15.85</c:v>
                </c:pt>
                <c:pt idx="3">
                  <c:v>12.7</c:v>
                </c:pt>
                <c:pt idx="4">
                  <c:v>14.65</c:v>
                </c:pt>
              </c:numCache>
            </c:numRef>
          </c:val>
          <c:smooth val="0"/>
          <c:extLst>
            <c:ext xmlns:c16="http://schemas.microsoft.com/office/drawing/2014/chart" uri="{C3380CC4-5D6E-409C-BE32-E72D297353CC}">
              <c16:uniqueId val="{00000001-E6CB-441F-A0E7-81016342D0B3}"/>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2E92-4C8C-8AE4-68FAA062BA61}"/>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c:v>
                </c:pt>
                <c:pt idx="1">
                  <c:v>0</c:v>
                </c:pt>
                <c:pt idx="2">
                  <c:v>0</c:v>
                </c:pt>
                <c:pt idx="3">
                  <c:v>0</c:v>
                </c:pt>
                <c:pt idx="4" formatCode="#,##0.00;&quot;△&quot;#,##0.00;&quot;-&quot;">
                  <c:v>0.1</c:v>
                </c:pt>
              </c:numCache>
            </c:numRef>
          </c:val>
          <c:smooth val="0"/>
          <c:extLst>
            <c:ext xmlns:c16="http://schemas.microsoft.com/office/drawing/2014/chart" uri="{C3380CC4-5D6E-409C-BE32-E72D297353CC}">
              <c16:uniqueId val="{00000001-2E92-4C8C-8AE4-68FAA062BA61}"/>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5350-4D50-B342-C2860BEF5832}"/>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73.180000000000007</c:v>
                </c:pt>
                <c:pt idx="2">
                  <c:v>53.44</c:v>
                </c:pt>
                <c:pt idx="3">
                  <c:v>43.71</c:v>
                </c:pt>
                <c:pt idx="4">
                  <c:v>45.94</c:v>
                </c:pt>
              </c:numCache>
            </c:numRef>
          </c:val>
          <c:smooth val="0"/>
          <c:extLst>
            <c:ext xmlns:c16="http://schemas.microsoft.com/office/drawing/2014/chart" uri="{C3380CC4-5D6E-409C-BE32-E72D297353CC}">
              <c16:uniqueId val="{00000001-5350-4D50-B342-C2860BEF5832}"/>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59.92</c:v>
                </c:pt>
                <c:pt idx="2">
                  <c:v>59.87</c:v>
                </c:pt>
                <c:pt idx="3">
                  <c:v>61.22</c:v>
                </c:pt>
                <c:pt idx="4">
                  <c:v>53.43</c:v>
                </c:pt>
              </c:numCache>
            </c:numRef>
          </c:val>
          <c:extLst>
            <c:ext xmlns:c16="http://schemas.microsoft.com/office/drawing/2014/chart" uri="{C3380CC4-5D6E-409C-BE32-E72D297353CC}">
              <c16:uniqueId val="{00000000-10EF-4607-B270-22DB1B5CC1CF}"/>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52.32</c:v>
                </c:pt>
                <c:pt idx="2">
                  <c:v>47.03</c:v>
                </c:pt>
                <c:pt idx="3">
                  <c:v>40.67</c:v>
                </c:pt>
                <c:pt idx="4">
                  <c:v>47.7</c:v>
                </c:pt>
              </c:numCache>
            </c:numRef>
          </c:val>
          <c:smooth val="0"/>
          <c:extLst>
            <c:ext xmlns:c16="http://schemas.microsoft.com/office/drawing/2014/chart" uri="{C3380CC4-5D6E-409C-BE32-E72D297353CC}">
              <c16:uniqueId val="{00000001-10EF-4607-B270-22DB1B5CC1CF}"/>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2620.52</c:v>
                </c:pt>
                <c:pt idx="2">
                  <c:v>2457.34</c:v>
                </c:pt>
                <c:pt idx="3">
                  <c:v>2268.0700000000002</c:v>
                </c:pt>
                <c:pt idx="4">
                  <c:v>2205.2399999999998</c:v>
                </c:pt>
              </c:numCache>
            </c:numRef>
          </c:val>
          <c:extLst>
            <c:ext xmlns:c16="http://schemas.microsoft.com/office/drawing/2014/chart" uri="{C3380CC4-5D6E-409C-BE32-E72D297353CC}">
              <c16:uniqueId val="{00000000-11FE-4253-A3FF-02E235EF4E6E}"/>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958.81</c:v>
                </c:pt>
                <c:pt idx="2">
                  <c:v>1001.3</c:v>
                </c:pt>
                <c:pt idx="3">
                  <c:v>1050.51</c:v>
                </c:pt>
                <c:pt idx="4">
                  <c:v>1102.01</c:v>
                </c:pt>
              </c:numCache>
            </c:numRef>
          </c:val>
          <c:smooth val="0"/>
          <c:extLst>
            <c:ext xmlns:c16="http://schemas.microsoft.com/office/drawing/2014/chart" uri="{C3380CC4-5D6E-409C-BE32-E72D297353CC}">
              <c16:uniqueId val="{00000001-11FE-4253-A3FF-02E235EF4E6E}"/>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79.930000000000007</c:v>
                </c:pt>
                <c:pt idx="2">
                  <c:v>81.02</c:v>
                </c:pt>
                <c:pt idx="3">
                  <c:v>80.19</c:v>
                </c:pt>
                <c:pt idx="4">
                  <c:v>80.13</c:v>
                </c:pt>
              </c:numCache>
            </c:numRef>
          </c:val>
          <c:extLst>
            <c:ext xmlns:c16="http://schemas.microsoft.com/office/drawing/2014/chart" uri="{C3380CC4-5D6E-409C-BE32-E72D297353CC}">
              <c16:uniqueId val="{00000000-E587-401E-94A8-E1BB6DC4071B}"/>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82.88</c:v>
                </c:pt>
                <c:pt idx="2">
                  <c:v>81.88</c:v>
                </c:pt>
                <c:pt idx="3">
                  <c:v>82.65</c:v>
                </c:pt>
                <c:pt idx="4">
                  <c:v>82.55</c:v>
                </c:pt>
              </c:numCache>
            </c:numRef>
          </c:val>
          <c:smooth val="0"/>
          <c:extLst>
            <c:ext xmlns:c16="http://schemas.microsoft.com/office/drawing/2014/chart" uri="{C3380CC4-5D6E-409C-BE32-E72D297353CC}">
              <c16:uniqueId val="{00000001-E587-401E-94A8-E1BB6DC4071B}"/>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151.59</c:v>
                </c:pt>
                <c:pt idx="2">
                  <c:v>150</c:v>
                </c:pt>
                <c:pt idx="3">
                  <c:v>150</c:v>
                </c:pt>
                <c:pt idx="4">
                  <c:v>150</c:v>
                </c:pt>
              </c:numCache>
            </c:numRef>
          </c:val>
          <c:extLst>
            <c:ext xmlns:c16="http://schemas.microsoft.com/office/drawing/2014/chart" uri="{C3380CC4-5D6E-409C-BE32-E72D297353CC}">
              <c16:uniqueId val="{00000000-ECF6-4054-BD90-F5C014651FBC}"/>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190.99</c:v>
                </c:pt>
                <c:pt idx="2">
                  <c:v>187.55</c:v>
                </c:pt>
                <c:pt idx="3">
                  <c:v>186.3</c:v>
                </c:pt>
                <c:pt idx="4">
                  <c:v>188.38</c:v>
                </c:pt>
              </c:numCache>
            </c:numRef>
          </c:val>
          <c:smooth val="0"/>
          <c:extLst>
            <c:ext xmlns:c16="http://schemas.microsoft.com/office/drawing/2014/chart" uri="{C3380CC4-5D6E-409C-BE32-E72D297353CC}">
              <c16:uniqueId val="{00000001-ECF6-4054-BD90-F5C014651FBC}"/>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90" zoomScaleNormal="90" workbookViewId="0">
      <selection activeCell="BL47" sqref="BL47:BZ63"/>
    </sheetView>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2">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2">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8" t="str">
        <f>データ!H6</f>
        <v>栃木県　高根沢町</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2">
      <c r="A8" s="2"/>
      <c r="B8" s="65" t="str">
        <f>データ!I6</f>
        <v>法適用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Cc2</v>
      </c>
      <c r="X8" s="65"/>
      <c r="Y8" s="65"/>
      <c r="Z8" s="65"/>
      <c r="AA8" s="65"/>
      <c r="AB8" s="65"/>
      <c r="AC8" s="65"/>
      <c r="AD8" s="66" t="str">
        <f>データ!$M$6</f>
        <v>非設置</v>
      </c>
      <c r="AE8" s="66"/>
      <c r="AF8" s="66"/>
      <c r="AG8" s="66"/>
      <c r="AH8" s="66"/>
      <c r="AI8" s="66"/>
      <c r="AJ8" s="66"/>
      <c r="AK8" s="3"/>
      <c r="AL8" s="46">
        <f>データ!S6</f>
        <v>29350</v>
      </c>
      <c r="AM8" s="46"/>
      <c r="AN8" s="46"/>
      <c r="AO8" s="46"/>
      <c r="AP8" s="46"/>
      <c r="AQ8" s="46"/>
      <c r="AR8" s="46"/>
      <c r="AS8" s="46"/>
      <c r="AT8" s="45">
        <f>データ!T6</f>
        <v>70.87</v>
      </c>
      <c r="AU8" s="45"/>
      <c r="AV8" s="45"/>
      <c r="AW8" s="45"/>
      <c r="AX8" s="45"/>
      <c r="AY8" s="45"/>
      <c r="AZ8" s="45"/>
      <c r="BA8" s="45"/>
      <c r="BB8" s="45">
        <f>データ!U6</f>
        <v>414.14</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2">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2">
      <c r="A10" s="2"/>
      <c r="B10" s="45" t="str">
        <f>データ!N6</f>
        <v>-</v>
      </c>
      <c r="C10" s="45"/>
      <c r="D10" s="45"/>
      <c r="E10" s="45"/>
      <c r="F10" s="45"/>
      <c r="G10" s="45"/>
      <c r="H10" s="45"/>
      <c r="I10" s="45">
        <f>データ!O6</f>
        <v>64.819999999999993</v>
      </c>
      <c r="J10" s="45"/>
      <c r="K10" s="45"/>
      <c r="L10" s="45"/>
      <c r="M10" s="45"/>
      <c r="N10" s="45"/>
      <c r="O10" s="45"/>
      <c r="P10" s="45">
        <f>データ!P6</f>
        <v>60.41</v>
      </c>
      <c r="Q10" s="45"/>
      <c r="R10" s="45"/>
      <c r="S10" s="45"/>
      <c r="T10" s="45"/>
      <c r="U10" s="45"/>
      <c r="V10" s="45"/>
      <c r="W10" s="45">
        <f>データ!Q6</f>
        <v>92.23</v>
      </c>
      <c r="X10" s="45"/>
      <c r="Y10" s="45"/>
      <c r="Z10" s="45"/>
      <c r="AA10" s="45"/>
      <c r="AB10" s="45"/>
      <c r="AC10" s="45"/>
      <c r="AD10" s="46">
        <f>データ!R6</f>
        <v>2310</v>
      </c>
      <c r="AE10" s="46"/>
      <c r="AF10" s="46"/>
      <c r="AG10" s="46"/>
      <c r="AH10" s="46"/>
      <c r="AI10" s="46"/>
      <c r="AJ10" s="46"/>
      <c r="AK10" s="2"/>
      <c r="AL10" s="46">
        <f>データ!V6</f>
        <v>17668</v>
      </c>
      <c r="AM10" s="46"/>
      <c r="AN10" s="46"/>
      <c r="AO10" s="46"/>
      <c r="AP10" s="46"/>
      <c r="AQ10" s="46"/>
      <c r="AR10" s="46"/>
      <c r="AS10" s="46"/>
      <c r="AT10" s="45">
        <f>データ!W6</f>
        <v>4.0999999999999996</v>
      </c>
      <c r="AU10" s="45"/>
      <c r="AV10" s="45"/>
      <c r="AW10" s="45"/>
      <c r="AX10" s="45"/>
      <c r="AY10" s="45"/>
      <c r="AZ10" s="45"/>
      <c r="BA10" s="45"/>
      <c r="BB10" s="45">
        <f>データ!X6</f>
        <v>4309.2700000000004</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2">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114</v>
      </c>
      <c r="BM16" s="30"/>
      <c r="BN16" s="30"/>
      <c r="BO16" s="30"/>
      <c r="BP16" s="30"/>
      <c r="BQ16" s="30"/>
      <c r="BR16" s="30"/>
      <c r="BS16" s="30"/>
      <c r="BT16" s="30"/>
      <c r="BU16" s="30"/>
      <c r="BV16" s="30"/>
      <c r="BW16" s="30"/>
      <c r="BX16" s="30"/>
      <c r="BY16" s="30"/>
      <c r="BZ16" s="3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115</v>
      </c>
      <c r="BM47" s="30"/>
      <c r="BN47" s="30"/>
      <c r="BO47" s="30"/>
      <c r="BP47" s="30"/>
      <c r="BQ47" s="30"/>
      <c r="BR47" s="30"/>
      <c r="BS47" s="30"/>
      <c r="BT47" s="30"/>
      <c r="BU47" s="30"/>
      <c r="BV47" s="30"/>
      <c r="BW47" s="30"/>
      <c r="BX47" s="30"/>
      <c r="BY47" s="30"/>
      <c r="BZ47" s="3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2">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2">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116</v>
      </c>
      <c r="BM66" s="30"/>
      <c r="BN66" s="30"/>
      <c r="BO66" s="30"/>
      <c r="BP66" s="30"/>
      <c r="BQ66" s="30"/>
      <c r="BR66" s="30"/>
      <c r="BS66" s="30"/>
      <c r="BT66" s="30"/>
      <c r="BU66" s="30"/>
      <c r="BV66" s="30"/>
      <c r="BW66" s="30"/>
      <c r="BX66" s="30"/>
      <c r="BY66" s="30"/>
      <c r="BZ66" s="3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2">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Vmr33O2GSqUK7LnprBiFAS/JXwwU+h869/Yl2TzIwVogtmM8Es9Tz4Eg2L+PzSb0yL46FXQn9DvMTCb2VvmROA==" saltValue="ESto6AMYCYKj5T5kj1MFn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 x14ac:dyDescent="0.2"/>
  <cols>
    <col min="2" max="144" width="11.9062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28</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2">
      <c r="A4" s="14" t="s">
        <v>54</v>
      </c>
      <c r="B4" s="16"/>
      <c r="C4" s="16"/>
      <c r="D4" s="16"/>
      <c r="E4" s="16"/>
      <c r="F4" s="16"/>
      <c r="G4" s="16"/>
      <c r="H4" s="76"/>
      <c r="I4" s="77"/>
      <c r="J4" s="77"/>
      <c r="K4" s="77"/>
      <c r="L4" s="77"/>
      <c r="M4" s="77"/>
      <c r="N4" s="77"/>
      <c r="O4" s="77"/>
      <c r="P4" s="77"/>
      <c r="Q4" s="77"/>
      <c r="R4" s="77"/>
      <c r="S4" s="77"/>
      <c r="T4" s="77"/>
      <c r="U4" s="77"/>
      <c r="V4" s="77"/>
      <c r="W4" s="77"/>
      <c r="X4" s="78"/>
      <c r="Y4" s="72" t="s">
        <v>55</v>
      </c>
      <c r="Z4" s="72"/>
      <c r="AA4" s="72"/>
      <c r="AB4" s="72"/>
      <c r="AC4" s="72"/>
      <c r="AD4" s="72"/>
      <c r="AE4" s="72"/>
      <c r="AF4" s="72"/>
      <c r="AG4" s="72"/>
      <c r="AH4" s="72"/>
      <c r="AI4" s="72"/>
      <c r="AJ4" s="72" t="s">
        <v>56</v>
      </c>
      <c r="AK4" s="72"/>
      <c r="AL4" s="72"/>
      <c r="AM4" s="72"/>
      <c r="AN4" s="72"/>
      <c r="AO4" s="72"/>
      <c r="AP4" s="72"/>
      <c r="AQ4" s="72"/>
      <c r="AR4" s="72"/>
      <c r="AS4" s="72"/>
      <c r="AT4" s="72"/>
      <c r="AU4" s="72" t="s">
        <v>57</v>
      </c>
      <c r="AV4" s="72"/>
      <c r="AW4" s="72"/>
      <c r="AX4" s="72"/>
      <c r="AY4" s="72"/>
      <c r="AZ4" s="72"/>
      <c r="BA4" s="72"/>
      <c r="BB4" s="72"/>
      <c r="BC4" s="72"/>
      <c r="BD4" s="72"/>
      <c r="BE4" s="72"/>
      <c r="BF4" s="72" t="s">
        <v>58</v>
      </c>
      <c r="BG4" s="72"/>
      <c r="BH4" s="72"/>
      <c r="BI4" s="72"/>
      <c r="BJ4" s="72"/>
      <c r="BK4" s="72"/>
      <c r="BL4" s="72"/>
      <c r="BM4" s="72"/>
      <c r="BN4" s="72"/>
      <c r="BO4" s="72"/>
      <c r="BP4" s="72"/>
      <c r="BQ4" s="72" t="s">
        <v>59</v>
      </c>
      <c r="BR4" s="72"/>
      <c r="BS4" s="72"/>
      <c r="BT4" s="72"/>
      <c r="BU4" s="72"/>
      <c r="BV4" s="72"/>
      <c r="BW4" s="72"/>
      <c r="BX4" s="72"/>
      <c r="BY4" s="72"/>
      <c r="BZ4" s="72"/>
      <c r="CA4" s="72"/>
      <c r="CB4" s="72" t="s">
        <v>60</v>
      </c>
      <c r="CC4" s="72"/>
      <c r="CD4" s="72"/>
      <c r="CE4" s="72"/>
      <c r="CF4" s="72"/>
      <c r="CG4" s="72"/>
      <c r="CH4" s="72"/>
      <c r="CI4" s="72"/>
      <c r="CJ4" s="72"/>
      <c r="CK4" s="72"/>
      <c r="CL4" s="72"/>
      <c r="CM4" s="72" t="s">
        <v>61</v>
      </c>
      <c r="CN4" s="72"/>
      <c r="CO4" s="72"/>
      <c r="CP4" s="72"/>
      <c r="CQ4" s="72"/>
      <c r="CR4" s="72"/>
      <c r="CS4" s="72"/>
      <c r="CT4" s="72"/>
      <c r="CU4" s="72"/>
      <c r="CV4" s="72"/>
      <c r="CW4" s="72"/>
      <c r="CX4" s="72" t="s">
        <v>62</v>
      </c>
      <c r="CY4" s="72"/>
      <c r="CZ4" s="72"/>
      <c r="DA4" s="72"/>
      <c r="DB4" s="72"/>
      <c r="DC4" s="72"/>
      <c r="DD4" s="72"/>
      <c r="DE4" s="72"/>
      <c r="DF4" s="72"/>
      <c r="DG4" s="72"/>
      <c r="DH4" s="72"/>
      <c r="DI4" s="72" t="s">
        <v>63</v>
      </c>
      <c r="DJ4" s="72"/>
      <c r="DK4" s="72"/>
      <c r="DL4" s="72"/>
      <c r="DM4" s="72"/>
      <c r="DN4" s="72"/>
      <c r="DO4" s="72"/>
      <c r="DP4" s="72"/>
      <c r="DQ4" s="72"/>
      <c r="DR4" s="72"/>
      <c r="DS4" s="72"/>
      <c r="DT4" s="72" t="s">
        <v>64</v>
      </c>
      <c r="DU4" s="72"/>
      <c r="DV4" s="72"/>
      <c r="DW4" s="72"/>
      <c r="DX4" s="72"/>
      <c r="DY4" s="72"/>
      <c r="DZ4" s="72"/>
      <c r="EA4" s="72"/>
      <c r="EB4" s="72"/>
      <c r="EC4" s="72"/>
      <c r="ED4" s="72"/>
      <c r="EE4" s="72" t="s">
        <v>65</v>
      </c>
      <c r="EF4" s="72"/>
      <c r="EG4" s="72"/>
      <c r="EH4" s="72"/>
      <c r="EI4" s="72"/>
      <c r="EJ4" s="72"/>
      <c r="EK4" s="72"/>
      <c r="EL4" s="72"/>
      <c r="EM4" s="72"/>
      <c r="EN4" s="72"/>
      <c r="EO4" s="72"/>
    </row>
    <row r="5" spans="1:148" x14ac:dyDescent="0.2">
      <c r="A5" s="14" t="s">
        <v>66</v>
      </c>
      <c r="B5" s="17"/>
      <c r="C5" s="17"/>
      <c r="D5" s="17"/>
      <c r="E5" s="17"/>
      <c r="F5" s="17"/>
      <c r="G5" s="17"/>
      <c r="H5" s="18" t="s">
        <v>67</v>
      </c>
      <c r="I5" s="18" t="s">
        <v>68</v>
      </c>
      <c r="J5" s="18" t="s">
        <v>69</v>
      </c>
      <c r="K5" s="18" t="s">
        <v>70</v>
      </c>
      <c r="L5" s="18" t="s">
        <v>71</v>
      </c>
      <c r="M5" s="18" t="s">
        <v>5</v>
      </c>
      <c r="N5" s="18" t="s">
        <v>72</v>
      </c>
      <c r="O5" s="18" t="s">
        <v>73</v>
      </c>
      <c r="P5" s="18" t="s">
        <v>74</v>
      </c>
      <c r="Q5" s="18" t="s">
        <v>75</v>
      </c>
      <c r="R5" s="18" t="s">
        <v>76</v>
      </c>
      <c r="S5" s="18" t="s">
        <v>77</v>
      </c>
      <c r="T5" s="18" t="s">
        <v>78</v>
      </c>
      <c r="U5" s="18" t="s">
        <v>79</v>
      </c>
      <c r="V5" s="18" t="s">
        <v>80</v>
      </c>
      <c r="W5" s="18" t="s">
        <v>81</v>
      </c>
      <c r="X5" s="18" t="s">
        <v>82</v>
      </c>
      <c r="Y5" s="18" t="s">
        <v>83</v>
      </c>
      <c r="Z5" s="18" t="s">
        <v>84</v>
      </c>
      <c r="AA5" s="18" t="s">
        <v>85</v>
      </c>
      <c r="AB5" s="18" t="s">
        <v>86</v>
      </c>
      <c r="AC5" s="18" t="s">
        <v>87</v>
      </c>
      <c r="AD5" s="18" t="s">
        <v>88</v>
      </c>
      <c r="AE5" s="18" t="s">
        <v>89</v>
      </c>
      <c r="AF5" s="18" t="s">
        <v>90</v>
      </c>
      <c r="AG5" s="18" t="s">
        <v>91</v>
      </c>
      <c r="AH5" s="18" t="s">
        <v>92</v>
      </c>
      <c r="AI5" s="18" t="s">
        <v>31</v>
      </c>
      <c r="AJ5" s="18" t="s">
        <v>83</v>
      </c>
      <c r="AK5" s="18" t="s">
        <v>84</v>
      </c>
      <c r="AL5" s="18" t="s">
        <v>85</v>
      </c>
      <c r="AM5" s="18" t="s">
        <v>86</v>
      </c>
      <c r="AN5" s="18" t="s">
        <v>87</v>
      </c>
      <c r="AO5" s="18" t="s">
        <v>88</v>
      </c>
      <c r="AP5" s="18" t="s">
        <v>89</v>
      </c>
      <c r="AQ5" s="18" t="s">
        <v>90</v>
      </c>
      <c r="AR5" s="18" t="s">
        <v>91</v>
      </c>
      <c r="AS5" s="18" t="s">
        <v>92</v>
      </c>
      <c r="AT5" s="18" t="s">
        <v>93</v>
      </c>
      <c r="AU5" s="18" t="s">
        <v>83</v>
      </c>
      <c r="AV5" s="18" t="s">
        <v>84</v>
      </c>
      <c r="AW5" s="18" t="s">
        <v>85</v>
      </c>
      <c r="AX5" s="18" t="s">
        <v>86</v>
      </c>
      <c r="AY5" s="18" t="s">
        <v>87</v>
      </c>
      <c r="AZ5" s="18" t="s">
        <v>88</v>
      </c>
      <c r="BA5" s="18" t="s">
        <v>89</v>
      </c>
      <c r="BB5" s="18" t="s">
        <v>90</v>
      </c>
      <c r="BC5" s="18" t="s">
        <v>91</v>
      </c>
      <c r="BD5" s="18" t="s">
        <v>92</v>
      </c>
      <c r="BE5" s="18" t="s">
        <v>93</v>
      </c>
      <c r="BF5" s="18" t="s">
        <v>83</v>
      </c>
      <c r="BG5" s="18" t="s">
        <v>84</v>
      </c>
      <c r="BH5" s="18" t="s">
        <v>85</v>
      </c>
      <c r="BI5" s="18" t="s">
        <v>86</v>
      </c>
      <c r="BJ5" s="18" t="s">
        <v>87</v>
      </c>
      <c r="BK5" s="18" t="s">
        <v>88</v>
      </c>
      <c r="BL5" s="18" t="s">
        <v>89</v>
      </c>
      <c r="BM5" s="18" t="s">
        <v>90</v>
      </c>
      <c r="BN5" s="18" t="s">
        <v>91</v>
      </c>
      <c r="BO5" s="18" t="s">
        <v>92</v>
      </c>
      <c r="BP5" s="18" t="s">
        <v>93</v>
      </c>
      <c r="BQ5" s="18" t="s">
        <v>83</v>
      </c>
      <c r="BR5" s="18" t="s">
        <v>84</v>
      </c>
      <c r="BS5" s="18" t="s">
        <v>85</v>
      </c>
      <c r="BT5" s="18" t="s">
        <v>86</v>
      </c>
      <c r="BU5" s="18" t="s">
        <v>87</v>
      </c>
      <c r="BV5" s="18" t="s">
        <v>88</v>
      </c>
      <c r="BW5" s="18" t="s">
        <v>89</v>
      </c>
      <c r="BX5" s="18" t="s">
        <v>90</v>
      </c>
      <c r="BY5" s="18" t="s">
        <v>91</v>
      </c>
      <c r="BZ5" s="18" t="s">
        <v>92</v>
      </c>
      <c r="CA5" s="18" t="s">
        <v>93</v>
      </c>
      <c r="CB5" s="18" t="s">
        <v>83</v>
      </c>
      <c r="CC5" s="18" t="s">
        <v>84</v>
      </c>
      <c r="CD5" s="18" t="s">
        <v>85</v>
      </c>
      <c r="CE5" s="18" t="s">
        <v>86</v>
      </c>
      <c r="CF5" s="18" t="s">
        <v>87</v>
      </c>
      <c r="CG5" s="18" t="s">
        <v>88</v>
      </c>
      <c r="CH5" s="18" t="s">
        <v>89</v>
      </c>
      <c r="CI5" s="18" t="s">
        <v>90</v>
      </c>
      <c r="CJ5" s="18" t="s">
        <v>91</v>
      </c>
      <c r="CK5" s="18" t="s">
        <v>92</v>
      </c>
      <c r="CL5" s="18" t="s">
        <v>93</v>
      </c>
      <c r="CM5" s="18" t="s">
        <v>83</v>
      </c>
      <c r="CN5" s="18" t="s">
        <v>84</v>
      </c>
      <c r="CO5" s="18" t="s">
        <v>85</v>
      </c>
      <c r="CP5" s="18" t="s">
        <v>86</v>
      </c>
      <c r="CQ5" s="18" t="s">
        <v>87</v>
      </c>
      <c r="CR5" s="18" t="s">
        <v>88</v>
      </c>
      <c r="CS5" s="18" t="s">
        <v>89</v>
      </c>
      <c r="CT5" s="18" t="s">
        <v>90</v>
      </c>
      <c r="CU5" s="18" t="s">
        <v>91</v>
      </c>
      <c r="CV5" s="18" t="s">
        <v>92</v>
      </c>
      <c r="CW5" s="18" t="s">
        <v>93</v>
      </c>
      <c r="CX5" s="18" t="s">
        <v>83</v>
      </c>
      <c r="CY5" s="18" t="s">
        <v>84</v>
      </c>
      <c r="CZ5" s="18" t="s">
        <v>85</v>
      </c>
      <c r="DA5" s="18" t="s">
        <v>86</v>
      </c>
      <c r="DB5" s="18" t="s">
        <v>87</v>
      </c>
      <c r="DC5" s="18" t="s">
        <v>88</v>
      </c>
      <c r="DD5" s="18" t="s">
        <v>89</v>
      </c>
      <c r="DE5" s="18" t="s">
        <v>90</v>
      </c>
      <c r="DF5" s="18" t="s">
        <v>91</v>
      </c>
      <c r="DG5" s="18" t="s">
        <v>92</v>
      </c>
      <c r="DH5" s="18" t="s">
        <v>93</v>
      </c>
      <c r="DI5" s="18" t="s">
        <v>83</v>
      </c>
      <c r="DJ5" s="18" t="s">
        <v>84</v>
      </c>
      <c r="DK5" s="18" t="s">
        <v>85</v>
      </c>
      <c r="DL5" s="18" t="s">
        <v>86</v>
      </c>
      <c r="DM5" s="18" t="s">
        <v>87</v>
      </c>
      <c r="DN5" s="18" t="s">
        <v>88</v>
      </c>
      <c r="DO5" s="18" t="s">
        <v>89</v>
      </c>
      <c r="DP5" s="18" t="s">
        <v>90</v>
      </c>
      <c r="DQ5" s="18" t="s">
        <v>91</v>
      </c>
      <c r="DR5" s="18" t="s">
        <v>92</v>
      </c>
      <c r="DS5" s="18" t="s">
        <v>93</v>
      </c>
      <c r="DT5" s="18" t="s">
        <v>83</v>
      </c>
      <c r="DU5" s="18" t="s">
        <v>84</v>
      </c>
      <c r="DV5" s="18" t="s">
        <v>85</v>
      </c>
      <c r="DW5" s="18" t="s">
        <v>86</v>
      </c>
      <c r="DX5" s="18" t="s">
        <v>87</v>
      </c>
      <c r="DY5" s="18" t="s">
        <v>88</v>
      </c>
      <c r="DZ5" s="18" t="s">
        <v>89</v>
      </c>
      <c r="EA5" s="18" t="s">
        <v>90</v>
      </c>
      <c r="EB5" s="18" t="s">
        <v>91</v>
      </c>
      <c r="EC5" s="18" t="s">
        <v>92</v>
      </c>
      <c r="ED5" s="18" t="s">
        <v>93</v>
      </c>
      <c r="EE5" s="18" t="s">
        <v>83</v>
      </c>
      <c r="EF5" s="18" t="s">
        <v>84</v>
      </c>
      <c r="EG5" s="18" t="s">
        <v>85</v>
      </c>
      <c r="EH5" s="18" t="s">
        <v>86</v>
      </c>
      <c r="EI5" s="18" t="s">
        <v>87</v>
      </c>
      <c r="EJ5" s="18" t="s">
        <v>88</v>
      </c>
      <c r="EK5" s="18" t="s">
        <v>89</v>
      </c>
      <c r="EL5" s="18" t="s">
        <v>90</v>
      </c>
      <c r="EM5" s="18" t="s">
        <v>91</v>
      </c>
      <c r="EN5" s="18" t="s">
        <v>92</v>
      </c>
      <c r="EO5" s="18" t="s">
        <v>93</v>
      </c>
    </row>
    <row r="6" spans="1:148" s="22" customFormat="1" x14ac:dyDescent="0.2">
      <c r="A6" s="14" t="s">
        <v>94</v>
      </c>
      <c r="B6" s="19">
        <f>B7</f>
        <v>2021</v>
      </c>
      <c r="C6" s="19">
        <f t="shared" ref="C6:X6" si="3">C7</f>
        <v>93866</v>
      </c>
      <c r="D6" s="19">
        <f t="shared" si="3"/>
        <v>46</v>
      </c>
      <c r="E6" s="19">
        <f t="shared" si="3"/>
        <v>17</v>
      </c>
      <c r="F6" s="19">
        <f t="shared" si="3"/>
        <v>1</v>
      </c>
      <c r="G6" s="19">
        <f t="shared" si="3"/>
        <v>0</v>
      </c>
      <c r="H6" s="19" t="str">
        <f t="shared" si="3"/>
        <v>栃木県　高根沢町</v>
      </c>
      <c r="I6" s="19" t="str">
        <f t="shared" si="3"/>
        <v>法適用</v>
      </c>
      <c r="J6" s="19" t="str">
        <f t="shared" si="3"/>
        <v>下水道事業</v>
      </c>
      <c r="K6" s="19" t="str">
        <f t="shared" si="3"/>
        <v>公共下水道</v>
      </c>
      <c r="L6" s="19" t="str">
        <f t="shared" si="3"/>
        <v>Cc2</v>
      </c>
      <c r="M6" s="19" t="str">
        <f t="shared" si="3"/>
        <v>非設置</v>
      </c>
      <c r="N6" s="20" t="str">
        <f t="shared" si="3"/>
        <v>-</v>
      </c>
      <c r="O6" s="20">
        <f t="shared" si="3"/>
        <v>64.819999999999993</v>
      </c>
      <c r="P6" s="20">
        <f t="shared" si="3"/>
        <v>60.41</v>
      </c>
      <c r="Q6" s="20">
        <f t="shared" si="3"/>
        <v>92.23</v>
      </c>
      <c r="R6" s="20">
        <f t="shared" si="3"/>
        <v>2310</v>
      </c>
      <c r="S6" s="20">
        <f t="shared" si="3"/>
        <v>29350</v>
      </c>
      <c r="T6" s="20">
        <f t="shared" si="3"/>
        <v>70.87</v>
      </c>
      <c r="U6" s="20">
        <f t="shared" si="3"/>
        <v>414.14</v>
      </c>
      <c r="V6" s="20">
        <f t="shared" si="3"/>
        <v>17668</v>
      </c>
      <c r="W6" s="20">
        <f t="shared" si="3"/>
        <v>4.0999999999999996</v>
      </c>
      <c r="X6" s="20">
        <f t="shared" si="3"/>
        <v>4309.2700000000004</v>
      </c>
      <c r="Y6" s="21" t="str">
        <f>IF(Y7="",NA(),Y7)</f>
        <v>-</v>
      </c>
      <c r="Z6" s="21">
        <f t="shared" ref="Z6:AH6" si="4">IF(Z7="",NA(),Z7)</f>
        <v>104.34</v>
      </c>
      <c r="AA6" s="21">
        <f t="shared" si="4"/>
        <v>106.04</v>
      </c>
      <c r="AB6" s="21">
        <f t="shared" si="4"/>
        <v>104.94</v>
      </c>
      <c r="AC6" s="21">
        <f t="shared" si="4"/>
        <v>105.17</v>
      </c>
      <c r="AD6" s="21" t="str">
        <f t="shared" si="4"/>
        <v>-</v>
      </c>
      <c r="AE6" s="21">
        <f t="shared" si="4"/>
        <v>104.14</v>
      </c>
      <c r="AF6" s="21">
        <f t="shared" si="4"/>
        <v>106.57</v>
      </c>
      <c r="AG6" s="21">
        <f t="shared" si="4"/>
        <v>107.21</v>
      </c>
      <c r="AH6" s="21">
        <f t="shared" si="4"/>
        <v>107.08</v>
      </c>
      <c r="AI6" s="20" t="str">
        <f>IF(AI7="","",IF(AI7="-","【-】","【"&amp;SUBSTITUTE(TEXT(AI7,"#,##0.00"),"-","△")&amp;"】"))</f>
        <v>【107.02】</v>
      </c>
      <c r="AJ6" s="21" t="str">
        <f>IF(AJ7="",NA(),AJ7)</f>
        <v>-</v>
      </c>
      <c r="AK6" s="20">
        <f t="shared" ref="AK6:AS6" si="5">IF(AK7="",NA(),AK7)</f>
        <v>0</v>
      </c>
      <c r="AL6" s="20">
        <f t="shared" si="5"/>
        <v>0</v>
      </c>
      <c r="AM6" s="20">
        <f t="shared" si="5"/>
        <v>0</v>
      </c>
      <c r="AN6" s="20">
        <f t="shared" si="5"/>
        <v>0</v>
      </c>
      <c r="AO6" s="21" t="str">
        <f t="shared" si="5"/>
        <v>-</v>
      </c>
      <c r="AP6" s="21">
        <f t="shared" si="5"/>
        <v>73.180000000000007</v>
      </c>
      <c r="AQ6" s="21">
        <f t="shared" si="5"/>
        <v>53.44</v>
      </c>
      <c r="AR6" s="21">
        <f t="shared" si="5"/>
        <v>43.71</v>
      </c>
      <c r="AS6" s="21">
        <f t="shared" si="5"/>
        <v>45.94</v>
      </c>
      <c r="AT6" s="20" t="str">
        <f>IF(AT7="","",IF(AT7="-","【-】","【"&amp;SUBSTITUTE(TEXT(AT7,"#,##0.00"),"-","△")&amp;"】"))</f>
        <v>【3.09】</v>
      </c>
      <c r="AU6" s="21" t="str">
        <f>IF(AU7="",NA(),AU7)</f>
        <v>-</v>
      </c>
      <c r="AV6" s="21">
        <f t="shared" ref="AV6:BD6" si="6">IF(AV7="",NA(),AV7)</f>
        <v>59.92</v>
      </c>
      <c r="AW6" s="21">
        <f t="shared" si="6"/>
        <v>59.87</v>
      </c>
      <c r="AX6" s="21">
        <f t="shared" si="6"/>
        <v>61.22</v>
      </c>
      <c r="AY6" s="21">
        <f t="shared" si="6"/>
        <v>53.43</v>
      </c>
      <c r="AZ6" s="21" t="str">
        <f t="shared" si="6"/>
        <v>-</v>
      </c>
      <c r="BA6" s="21">
        <f t="shared" si="6"/>
        <v>52.32</v>
      </c>
      <c r="BB6" s="21">
        <f t="shared" si="6"/>
        <v>47.03</v>
      </c>
      <c r="BC6" s="21">
        <f t="shared" si="6"/>
        <v>40.67</v>
      </c>
      <c r="BD6" s="21">
        <f t="shared" si="6"/>
        <v>47.7</v>
      </c>
      <c r="BE6" s="20" t="str">
        <f>IF(BE7="","",IF(BE7="-","【-】","【"&amp;SUBSTITUTE(TEXT(BE7,"#,##0.00"),"-","△")&amp;"】"))</f>
        <v>【71.39】</v>
      </c>
      <c r="BF6" s="21" t="str">
        <f>IF(BF7="",NA(),BF7)</f>
        <v>-</v>
      </c>
      <c r="BG6" s="21">
        <f t="shared" ref="BG6:BO6" si="7">IF(BG7="",NA(),BG7)</f>
        <v>2620.52</v>
      </c>
      <c r="BH6" s="21">
        <f t="shared" si="7"/>
        <v>2457.34</v>
      </c>
      <c r="BI6" s="21">
        <f t="shared" si="7"/>
        <v>2268.0700000000002</v>
      </c>
      <c r="BJ6" s="21">
        <f t="shared" si="7"/>
        <v>2205.2399999999998</v>
      </c>
      <c r="BK6" s="21" t="str">
        <f t="shared" si="7"/>
        <v>-</v>
      </c>
      <c r="BL6" s="21">
        <f t="shared" si="7"/>
        <v>958.81</v>
      </c>
      <c r="BM6" s="21">
        <f t="shared" si="7"/>
        <v>1001.3</v>
      </c>
      <c r="BN6" s="21">
        <f t="shared" si="7"/>
        <v>1050.51</v>
      </c>
      <c r="BO6" s="21">
        <f t="shared" si="7"/>
        <v>1102.01</v>
      </c>
      <c r="BP6" s="20" t="str">
        <f>IF(BP7="","",IF(BP7="-","【-】","【"&amp;SUBSTITUTE(TEXT(BP7,"#,##0.00"),"-","△")&amp;"】"))</f>
        <v>【669.11】</v>
      </c>
      <c r="BQ6" s="21" t="str">
        <f>IF(BQ7="",NA(),BQ7)</f>
        <v>-</v>
      </c>
      <c r="BR6" s="21">
        <f t="shared" ref="BR6:BZ6" si="8">IF(BR7="",NA(),BR7)</f>
        <v>79.930000000000007</v>
      </c>
      <c r="BS6" s="21">
        <f t="shared" si="8"/>
        <v>81.02</v>
      </c>
      <c r="BT6" s="21">
        <f t="shared" si="8"/>
        <v>80.19</v>
      </c>
      <c r="BU6" s="21">
        <f t="shared" si="8"/>
        <v>80.13</v>
      </c>
      <c r="BV6" s="21" t="str">
        <f t="shared" si="8"/>
        <v>-</v>
      </c>
      <c r="BW6" s="21">
        <f t="shared" si="8"/>
        <v>82.88</v>
      </c>
      <c r="BX6" s="21">
        <f t="shared" si="8"/>
        <v>81.88</v>
      </c>
      <c r="BY6" s="21">
        <f t="shared" si="8"/>
        <v>82.65</v>
      </c>
      <c r="BZ6" s="21">
        <f t="shared" si="8"/>
        <v>82.55</v>
      </c>
      <c r="CA6" s="20" t="str">
        <f>IF(CA7="","",IF(CA7="-","【-】","【"&amp;SUBSTITUTE(TEXT(CA7,"#,##0.00"),"-","△")&amp;"】"))</f>
        <v>【99.73】</v>
      </c>
      <c r="CB6" s="21" t="str">
        <f>IF(CB7="",NA(),CB7)</f>
        <v>-</v>
      </c>
      <c r="CC6" s="21">
        <f t="shared" ref="CC6:CK6" si="9">IF(CC7="",NA(),CC7)</f>
        <v>151.59</v>
      </c>
      <c r="CD6" s="21">
        <f t="shared" si="9"/>
        <v>150</v>
      </c>
      <c r="CE6" s="21">
        <f t="shared" si="9"/>
        <v>150</v>
      </c>
      <c r="CF6" s="21">
        <f t="shared" si="9"/>
        <v>150</v>
      </c>
      <c r="CG6" s="21" t="str">
        <f t="shared" si="9"/>
        <v>-</v>
      </c>
      <c r="CH6" s="21">
        <f t="shared" si="9"/>
        <v>190.99</v>
      </c>
      <c r="CI6" s="21">
        <f t="shared" si="9"/>
        <v>187.55</v>
      </c>
      <c r="CJ6" s="21">
        <f t="shared" si="9"/>
        <v>186.3</v>
      </c>
      <c r="CK6" s="21">
        <f t="shared" si="9"/>
        <v>188.38</v>
      </c>
      <c r="CL6" s="20" t="str">
        <f>IF(CL7="","",IF(CL7="-","【-】","【"&amp;SUBSTITUTE(TEXT(CL7,"#,##0.00"),"-","△")&amp;"】"))</f>
        <v>【134.98】</v>
      </c>
      <c r="CM6" s="21" t="str">
        <f>IF(CM7="",NA(),CM7)</f>
        <v>-</v>
      </c>
      <c r="CN6" s="21">
        <f t="shared" ref="CN6:CV6" si="10">IF(CN7="",NA(),CN7)</f>
        <v>67.599999999999994</v>
      </c>
      <c r="CO6" s="21">
        <f t="shared" si="10"/>
        <v>68.86</v>
      </c>
      <c r="CP6" s="21">
        <f t="shared" si="10"/>
        <v>72.349999999999994</v>
      </c>
      <c r="CQ6" s="21">
        <f t="shared" si="10"/>
        <v>74.56</v>
      </c>
      <c r="CR6" s="21" t="str">
        <f t="shared" si="10"/>
        <v>-</v>
      </c>
      <c r="CS6" s="21">
        <f t="shared" si="10"/>
        <v>52.58</v>
      </c>
      <c r="CT6" s="21">
        <f t="shared" si="10"/>
        <v>50.94</v>
      </c>
      <c r="CU6" s="21">
        <f t="shared" si="10"/>
        <v>50.53</v>
      </c>
      <c r="CV6" s="21">
        <f t="shared" si="10"/>
        <v>51.42</v>
      </c>
      <c r="CW6" s="20" t="str">
        <f>IF(CW7="","",IF(CW7="-","【-】","【"&amp;SUBSTITUTE(TEXT(CW7,"#,##0.00"),"-","△")&amp;"】"))</f>
        <v>【59.99】</v>
      </c>
      <c r="CX6" s="21" t="str">
        <f>IF(CX7="",NA(),CX7)</f>
        <v>-</v>
      </c>
      <c r="CY6" s="21">
        <f t="shared" ref="CY6:DG6" si="11">IF(CY7="",NA(),CY7)</f>
        <v>82.39</v>
      </c>
      <c r="CZ6" s="21">
        <f t="shared" si="11"/>
        <v>84.42</v>
      </c>
      <c r="DA6" s="21">
        <f t="shared" si="11"/>
        <v>84.99</v>
      </c>
      <c r="DB6" s="21">
        <f t="shared" si="11"/>
        <v>85.73</v>
      </c>
      <c r="DC6" s="21" t="str">
        <f t="shared" si="11"/>
        <v>-</v>
      </c>
      <c r="DD6" s="21">
        <f t="shared" si="11"/>
        <v>83.02</v>
      </c>
      <c r="DE6" s="21">
        <f t="shared" si="11"/>
        <v>82.55</v>
      </c>
      <c r="DF6" s="21">
        <f t="shared" si="11"/>
        <v>82.08</v>
      </c>
      <c r="DG6" s="21">
        <f t="shared" si="11"/>
        <v>81.34</v>
      </c>
      <c r="DH6" s="20" t="str">
        <f>IF(DH7="","",IF(DH7="-","【-】","【"&amp;SUBSTITUTE(TEXT(DH7,"#,##0.00"),"-","△")&amp;"】"))</f>
        <v>【95.72】</v>
      </c>
      <c r="DI6" s="21" t="str">
        <f>IF(DI7="",NA(),DI7)</f>
        <v>-</v>
      </c>
      <c r="DJ6" s="21">
        <f t="shared" ref="DJ6:DR6" si="12">IF(DJ7="",NA(),DJ7)</f>
        <v>3.05</v>
      </c>
      <c r="DK6" s="21">
        <f t="shared" si="12"/>
        <v>6.07</v>
      </c>
      <c r="DL6" s="21">
        <f t="shared" si="12"/>
        <v>8.66</v>
      </c>
      <c r="DM6" s="21">
        <f t="shared" si="12"/>
        <v>11.16</v>
      </c>
      <c r="DN6" s="21" t="str">
        <f t="shared" si="12"/>
        <v>-</v>
      </c>
      <c r="DO6" s="21">
        <f t="shared" si="12"/>
        <v>15.95</v>
      </c>
      <c r="DP6" s="21">
        <f t="shared" si="12"/>
        <v>15.85</v>
      </c>
      <c r="DQ6" s="21">
        <f t="shared" si="12"/>
        <v>12.7</v>
      </c>
      <c r="DR6" s="21">
        <f t="shared" si="12"/>
        <v>14.65</v>
      </c>
      <c r="DS6" s="20" t="str">
        <f>IF(DS7="","",IF(DS7="-","【-】","【"&amp;SUBSTITUTE(TEXT(DS7,"#,##0.00"),"-","△")&amp;"】"))</f>
        <v>【38.17】</v>
      </c>
      <c r="DT6" s="21" t="str">
        <f>IF(DT7="",NA(),DT7)</f>
        <v>-</v>
      </c>
      <c r="DU6" s="20">
        <f t="shared" ref="DU6:EC6" si="13">IF(DU7="",NA(),DU7)</f>
        <v>0</v>
      </c>
      <c r="DV6" s="20">
        <f t="shared" si="13"/>
        <v>0</v>
      </c>
      <c r="DW6" s="20">
        <f t="shared" si="13"/>
        <v>0</v>
      </c>
      <c r="DX6" s="20">
        <f t="shared" si="13"/>
        <v>0</v>
      </c>
      <c r="DY6" s="21" t="str">
        <f t="shared" si="13"/>
        <v>-</v>
      </c>
      <c r="DZ6" s="20">
        <f t="shared" si="13"/>
        <v>0</v>
      </c>
      <c r="EA6" s="20">
        <f t="shared" si="13"/>
        <v>0</v>
      </c>
      <c r="EB6" s="20">
        <f t="shared" si="13"/>
        <v>0</v>
      </c>
      <c r="EC6" s="21">
        <f t="shared" si="13"/>
        <v>0.1</v>
      </c>
      <c r="ED6" s="20" t="str">
        <f>IF(ED7="","",IF(ED7="-","【-】","【"&amp;SUBSTITUTE(TEXT(ED7,"#,##0.00"),"-","△")&amp;"】"))</f>
        <v>【6.54】</v>
      </c>
      <c r="EE6" s="21" t="str">
        <f>IF(EE7="",NA(),EE7)</f>
        <v>-</v>
      </c>
      <c r="EF6" s="20">
        <f t="shared" ref="EF6:EN6" si="14">IF(EF7="",NA(),EF7)</f>
        <v>0</v>
      </c>
      <c r="EG6" s="20">
        <f t="shared" si="14"/>
        <v>0</v>
      </c>
      <c r="EH6" s="20">
        <f t="shared" si="14"/>
        <v>0</v>
      </c>
      <c r="EI6" s="20">
        <f t="shared" si="14"/>
        <v>0</v>
      </c>
      <c r="EJ6" s="21" t="str">
        <f t="shared" si="14"/>
        <v>-</v>
      </c>
      <c r="EK6" s="21">
        <f t="shared" si="14"/>
        <v>0.13</v>
      </c>
      <c r="EL6" s="21">
        <f t="shared" si="14"/>
        <v>0.15</v>
      </c>
      <c r="EM6" s="21">
        <f t="shared" si="14"/>
        <v>1.65</v>
      </c>
      <c r="EN6" s="21">
        <f t="shared" si="14"/>
        <v>0.14000000000000001</v>
      </c>
      <c r="EO6" s="20" t="str">
        <f>IF(EO7="","",IF(EO7="-","【-】","【"&amp;SUBSTITUTE(TEXT(EO7,"#,##0.00"),"-","△")&amp;"】"))</f>
        <v>【0.24】</v>
      </c>
    </row>
    <row r="7" spans="1:148" s="22" customFormat="1" x14ac:dyDescent="0.2">
      <c r="A7" s="14"/>
      <c r="B7" s="23">
        <v>2021</v>
      </c>
      <c r="C7" s="23">
        <v>93866</v>
      </c>
      <c r="D7" s="23">
        <v>46</v>
      </c>
      <c r="E7" s="23">
        <v>17</v>
      </c>
      <c r="F7" s="23">
        <v>1</v>
      </c>
      <c r="G7" s="23">
        <v>0</v>
      </c>
      <c r="H7" s="23" t="s">
        <v>95</v>
      </c>
      <c r="I7" s="23" t="s">
        <v>96</v>
      </c>
      <c r="J7" s="23" t="s">
        <v>97</v>
      </c>
      <c r="K7" s="23" t="s">
        <v>98</v>
      </c>
      <c r="L7" s="23" t="s">
        <v>99</v>
      </c>
      <c r="M7" s="23" t="s">
        <v>100</v>
      </c>
      <c r="N7" s="24" t="s">
        <v>101</v>
      </c>
      <c r="O7" s="24">
        <v>64.819999999999993</v>
      </c>
      <c r="P7" s="24">
        <v>60.41</v>
      </c>
      <c r="Q7" s="24">
        <v>92.23</v>
      </c>
      <c r="R7" s="24">
        <v>2310</v>
      </c>
      <c r="S7" s="24">
        <v>29350</v>
      </c>
      <c r="T7" s="24">
        <v>70.87</v>
      </c>
      <c r="U7" s="24">
        <v>414.14</v>
      </c>
      <c r="V7" s="24">
        <v>17668</v>
      </c>
      <c r="W7" s="24">
        <v>4.0999999999999996</v>
      </c>
      <c r="X7" s="24">
        <v>4309.2700000000004</v>
      </c>
      <c r="Y7" s="24" t="s">
        <v>101</v>
      </c>
      <c r="Z7" s="24">
        <v>104.34</v>
      </c>
      <c r="AA7" s="24">
        <v>106.04</v>
      </c>
      <c r="AB7" s="24">
        <v>104.94</v>
      </c>
      <c r="AC7" s="24">
        <v>105.17</v>
      </c>
      <c r="AD7" s="24" t="s">
        <v>101</v>
      </c>
      <c r="AE7" s="24">
        <v>104.14</v>
      </c>
      <c r="AF7" s="24">
        <v>106.57</v>
      </c>
      <c r="AG7" s="24">
        <v>107.21</v>
      </c>
      <c r="AH7" s="24">
        <v>107.08</v>
      </c>
      <c r="AI7" s="24">
        <v>107.02</v>
      </c>
      <c r="AJ7" s="24" t="s">
        <v>101</v>
      </c>
      <c r="AK7" s="24">
        <v>0</v>
      </c>
      <c r="AL7" s="24">
        <v>0</v>
      </c>
      <c r="AM7" s="24">
        <v>0</v>
      </c>
      <c r="AN7" s="24">
        <v>0</v>
      </c>
      <c r="AO7" s="24" t="s">
        <v>101</v>
      </c>
      <c r="AP7" s="24">
        <v>73.180000000000007</v>
      </c>
      <c r="AQ7" s="24">
        <v>53.44</v>
      </c>
      <c r="AR7" s="24">
        <v>43.71</v>
      </c>
      <c r="AS7" s="24">
        <v>45.94</v>
      </c>
      <c r="AT7" s="24">
        <v>3.09</v>
      </c>
      <c r="AU7" s="24" t="s">
        <v>101</v>
      </c>
      <c r="AV7" s="24">
        <v>59.92</v>
      </c>
      <c r="AW7" s="24">
        <v>59.87</v>
      </c>
      <c r="AX7" s="24">
        <v>61.22</v>
      </c>
      <c r="AY7" s="24">
        <v>53.43</v>
      </c>
      <c r="AZ7" s="24" t="s">
        <v>101</v>
      </c>
      <c r="BA7" s="24">
        <v>52.32</v>
      </c>
      <c r="BB7" s="24">
        <v>47.03</v>
      </c>
      <c r="BC7" s="24">
        <v>40.67</v>
      </c>
      <c r="BD7" s="24">
        <v>47.7</v>
      </c>
      <c r="BE7" s="24">
        <v>71.39</v>
      </c>
      <c r="BF7" s="24" t="s">
        <v>101</v>
      </c>
      <c r="BG7" s="24">
        <v>2620.52</v>
      </c>
      <c r="BH7" s="24">
        <v>2457.34</v>
      </c>
      <c r="BI7" s="24">
        <v>2268.0700000000002</v>
      </c>
      <c r="BJ7" s="24">
        <v>2205.2399999999998</v>
      </c>
      <c r="BK7" s="24" t="s">
        <v>101</v>
      </c>
      <c r="BL7" s="24">
        <v>958.81</v>
      </c>
      <c r="BM7" s="24">
        <v>1001.3</v>
      </c>
      <c r="BN7" s="24">
        <v>1050.51</v>
      </c>
      <c r="BO7" s="24">
        <v>1102.01</v>
      </c>
      <c r="BP7" s="24">
        <v>669.11</v>
      </c>
      <c r="BQ7" s="24" t="s">
        <v>101</v>
      </c>
      <c r="BR7" s="24">
        <v>79.930000000000007</v>
      </c>
      <c r="BS7" s="24">
        <v>81.02</v>
      </c>
      <c r="BT7" s="24">
        <v>80.19</v>
      </c>
      <c r="BU7" s="24">
        <v>80.13</v>
      </c>
      <c r="BV7" s="24" t="s">
        <v>101</v>
      </c>
      <c r="BW7" s="24">
        <v>82.88</v>
      </c>
      <c r="BX7" s="24">
        <v>81.88</v>
      </c>
      <c r="BY7" s="24">
        <v>82.65</v>
      </c>
      <c r="BZ7" s="24">
        <v>82.55</v>
      </c>
      <c r="CA7" s="24">
        <v>99.73</v>
      </c>
      <c r="CB7" s="24" t="s">
        <v>101</v>
      </c>
      <c r="CC7" s="24">
        <v>151.59</v>
      </c>
      <c r="CD7" s="24">
        <v>150</v>
      </c>
      <c r="CE7" s="24">
        <v>150</v>
      </c>
      <c r="CF7" s="24">
        <v>150</v>
      </c>
      <c r="CG7" s="24" t="s">
        <v>101</v>
      </c>
      <c r="CH7" s="24">
        <v>190.99</v>
      </c>
      <c r="CI7" s="24">
        <v>187.55</v>
      </c>
      <c r="CJ7" s="24">
        <v>186.3</v>
      </c>
      <c r="CK7" s="24">
        <v>188.38</v>
      </c>
      <c r="CL7" s="24">
        <v>134.97999999999999</v>
      </c>
      <c r="CM7" s="24" t="s">
        <v>101</v>
      </c>
      <c r="CN7" s="24">
        <v>67.599999999999994</v>
      </c>
      <c r="CO7" s="24">
        <v>68.86</v>
      </c>
      <c r="CP7" s="24">
        <v>72.349999999999994</v>
      </c>
      <c r="CQ7" s="24">
        <v>74.56</v>
      </c>
      <c r="CR7" s="24" t="s">
        <v>101</v>
      </c>
      <c r="CS7" s="24">
        <v>52.58</v>
      </c>
      <c r="CT7" s="24">
        <v>50.94</v>
      </c>
      <c r="CU7" s="24">
        <v>50.53</v>
      </c>
      <c r="CV7" s="24">
        <v>51.42</v>
      </c>
      <c r="CW7" s="24">
        <v>59.99</v>
      </c>
      <c r="CX7" s="24" t="s">
        <v>101</v>
      </c>
      <c r="CY7" s="24">
        <v>82.39</v>
      </c>
      <c r="CZ7" s="24">
        <v>84.42</v>
      </c>
      <c r="DA7" s="24">
        <v>84.99</v>
      </c>
      <c r="DB7" s="24">
        <v>85.73</v>
      </c>
      <c r="DC7" s="24" t="s">
        <v>101</v>
      </c>
      <c r="DD7" s="24">
        <v>83.02</v>
      </c>
      <c r="DE7" s="24">
        <v>82.55</v>
      </c>
      <c r="DF7" s="24">
        <v>82.08</v>
      </c>
      <c r="DG7" s="24">
        <v>81.34</v>
      </c>
      <c r="DH7" s="24">
        <v>95.72</v>
      </c>
      <c r="DI7" s="24" t="s">
        <v>101</v>
      </c>
      <c r="DJ7" s="24">
        <v>3.05</v>
      </c>
      <c r="DK7" s="24">
        <v>6.07</v>
      </c>
      <c r="DL7" s="24">
        <v>8.66</v>
      </c>
      <c r="DM7" s="24">
        <v>11.16</v>
      </c>
      <c r="DN7" s="24" t="s">
        <v>101</v>
      </c>
      <c r="DO7" s="24">
        <v>15.95</v>
      </c>
      <c r="DP7" s="24">
        <v>15.85</v>
      </c>
      <c r="DQ7" s="24">
        <v>12.7</v>
      </c>
      <c r="DR7" s="24">
        <v>14.65</v>
      </c>
      <c r="DS7" s="24">
        <v>38.17</v>
      </c>
      <c r="DT7" s="24" t="s">
        <v>101</v>
      </c>
      <c r="DU7" s="24">
        <v>0</v>
      </c>
      <c r="DV7" s="24">
        <v>0</v>
      </c>
      <c r="DW7" s="24">
        <v>0</v>
      </c>
      <c r="DX7" s="24">
        <v>0</v>
      </c>
      <c r="DY7" s="24" t="s">
        <v>101</v>
      </c>
      <c r="DZ7" s="24">
        <v>0</v>
      </c>
      <c r="EA7" s="24">
        <v>0</v>
      </c>
      <c r="EB7" s="24">
        <v>0</v>
      </c>
      <c r="EC7" s="24">
        <v>0.1</v>
      </c>
      <c r="ED7" s="24">
        <v>6.54</v>
      </c>
      <c r="EE7" s="24" t="s">
        <v>101</v>
      </c>
      <c r="EF7" s="24">
        <v>0</v>
      </c>
      <c r="EG7" s="24">
        <v>0</v>
      </c>
      <c r="EH7" s="24">
        <v>0</v>
      </c>
      <c r="EI7" s="24">
        <v>0</v>
      </c>
      <c r="EJ7" s="24" t="s">
        <v>101</v>
      </c>
      <c r="EK7" s="24">
        <v>0.13</v>
      </c>
      <c r="EL7" s="24">
        <v>0.15</v>
      </c>
      <c r="EM7" s="24">
        <v>1.65</v>
      </c>
      <c r="EN7" s="24">
        <v>0.14000000000000001</v>
      </c>
      <c r="EO7" s="24">
        <v>0.24</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102</v>
      </c>
      <c r="C9" s="26" t="s">
        <v>103</v>
      </c>
      <c r="D9" s="26" t="s">
        <v>104</v>
      </c>
      <c r="E9" s="26" t="s">
        <v>105</v>
      </c>
      <c r="F9" s="26"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2">
      <c r="B11">
        <v>4</v>
      </c>
      <c r="C11">
        <v>3</v>
      </c>
      <c r="D11">
        <v>2</v>
      </c>
      <c r="E11">
        <v>1</v>
      </c>
      <c r="F11">
        <v>0</v>
      </c>
      <c r="G11" t="s">
        <v>107</v>
      </c>
    </row>
    <row r="12" spans="1:148" x14ac:dyDescent="0.2">
      <c r="B12">
        <v>1</v>
      </c>
      <c r="C12">
        <v>1</v>
      </c>
      <c r="D12">
        <v>1</v>
      </c>
      <c r="E12">
        <v>2</v>
      </c>
      <c r="F12">
        <v>3</v>
      </c>
      <c r="G12" t="s">
        <v>108</v>
      </c>
    </row>
    <row r="13" spans="1:148" x14ac:dyDescent="0.2">
      <c r="B13" t="s">
        <v>109</v>
      </c>
      <c r="C13" t="s">
        <v>110</v>
      </c>
      <c r="D13" t="s">
        <v>111</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北原　亜里紗</cp:lastModifiedBy>
  <dcterms:created xsi:type="dcterms:W3CDTF">2023-01-12T23:27:56Z</dcterms:created>
  <dcterms:modified xsi:type="dcterms:W3CDTF">2023-01-31T04:36:02Z</dcterms:modified>
  <cp:category/>
</cp:coreProperties>
</file>