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3高根沢町（修正待ち）\02 修正（0229）\093866_高根沢町（修正）\"/>
    </mc:Choice>
  </mc:AlternateContent>
  <xr:revisionPtr revIDLastSave="0" documentId="13_ncr:1_{28EAC24F-796F-4C13-AB1E-A9AA9C1F2BB2}" xr6:coauthVersionLast="47" xr6:coauthVersionMax="47" xr10:uidLastSave="{00000000-0000-0000-0000-000000000000}"/>
  <workbookProtection workbookAlgorithmName="SHA-512" workbookHashValue="MICrO05UNcZUKlOApwsr8whRorrRKXUqtmvE4QO18y+CMBcqMr/nxX7l9tege6iYglqIZQYod09Hdggzuw4sNg==" workbookSaltValue="HAKhmVPwffsd5kVegeIb1A=="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P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<sst xmlns="http://schemas.openxmlformats.org/spreadsheetml/2006/main" count="231" uniqueCount="118">
  <si>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</si>
  <si>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</si>
  <si>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</si>
  <si>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</si>
  <si>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</si>
  <si>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</si>
  <si>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</si>
  <si>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</si>
  <si>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</si>
  <si>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</si>
  <si>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</si>
  <si>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</si>
  <si>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</si>
  <si>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</si>
  <si>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</si>
  <si>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</si>
  <si>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</si>
  <si>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</si>
  <si>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</si>
  <si>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</si>
  <si>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</si>
  <si>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</si>
  <si>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</si>
  <si>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</si>
  <si>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</si>
  <si>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</si>
  <si>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</si>
  <si>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</si>
  <si>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</si>
  <si>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</si>
  <si>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</si>
  <si>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</si>
  <si>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</si>
  <si>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</si>
  <si>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</si>
  <si>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</si>
  <si>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</si>
  <si>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</si>
  <si>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</si>
  <si>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</si>
  <si>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</si>
  <si>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</si>
  <si>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</si>
  <si>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</si>
  <si>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</si>
  <si>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</si>
  <si>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</si>
  <si>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</si>
  <si>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</si>
  <si>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</si>
  <si>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</si>
  <si>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</si>
  <si>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</si>
  <si>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</si>
  <si>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</si>
  <si>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</si>
  <si>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</si>
  <si>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</si>
  <si>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</si>
  <si>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</si>
  <si>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</si>
  <si>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</si>
  <si>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</si>
  <si>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</si>
  <si>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</si>
  <si>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</si>
  <si>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</si>
  <si>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</si>
  <si>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</si>
  <si>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</si>
  <si>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</si>
  <si>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</si>
  <si>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</si>
  <si>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</si>
  <si>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</si>
  <si>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</si>
  <si>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</si>
  <si>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</si>
  <si>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</si>
  <si>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</si>
  <si>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</si>
  <si>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</si>
  <si>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</si>
  <si>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</si>
  <si>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</si>
  <si>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</si>
  <si>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</si>
  <si>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</si>
  <si>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</si>
  <si>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</si>
  <si>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</si>
  <si>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</si>
  <si>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</si>
  <si>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</si>
  <si>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</si>
  <si>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</si>
  <si>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</si>
  <si>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</si>
  <si>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</si>
  <si>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</si>
  <si>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</si>
  <si>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</si>
  <si>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</si>
  <si>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</si>
  <si>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</si>
  <si>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</si>
  <si>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</si>
  <si>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</si>
  <si>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</si>
  <si>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</si>
  <si>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</si>
  <si>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</si>
  <si>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</si>
  <si>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</si>
  <si>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</si>
  <si>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平成31年2月、令和元年度から令和10年度までの10年間について、計画的かつ合理的な経営を行い、安定的な事業運営を今後も持続させることを目的とした「下水道事業経営戦略」を策定しました。
　引き続き、決算確定後には投資・財政計画と実績の比較検証を行い、計画と乖離が生じる場合には、その原因を分析し、必要な見直しを行っていきます。
　また、令和5年4月に下水道使用料の改定を実施したため、今後は使用料収入の増加に伴い経費回収率が改善される見込です。併せて水洗化の促進を行い今後の財源の確保に努めていきます。</t>
    <rPh sb="169" eb="171">
      <t>レイワ</t>
    </rPh>
    <rPh sb="172" eb="173">
      <t>ネン</t>
    </rPh>
    <rPh sb="174" eb="175">
      <t>ガツ</t>
    </rPh>
    <rPh sb="186" eb="188">
      <t>ジッシ</t>
    </rPh>
    <rPh sb="193" eb="195">
      <t>コンゴ</t>
    </rPh>
    <phoneticPr fontId="4"/>
  </si>
  <si>
    <t>　事業着手から約35年が経過しており、類似団体よりは低い比率ではあるものの、老朽化が進行している施設については修繕や改築の必要があります。
　そのため、平成30年度に中長期的な視点で管渠、処理場施設の状態を予測しながら、計画的・効率的に管理運営するための計画「ストックマネジメント計画」を策定しました。引き続き、その計画を基にライフサイクルコストの低減に努めていきます。　</t>
    <rPh sb="161" eb="162">
      <t>モト</t>
    </rPh>
    <phoneticPr fontId="4"/>
  </si>
  <si>
    <t>　公共下水道事業は現在も宝積寺処理区の一部において、汚水管渠整備を進めています。
　「①経常収支比率」は黒字であることを示す100％を超えており、短期的な債務に対する支払い能力を表す「③流動比率」も類似団体平均値を上回っていますが、「⑤経費回収率」は100％に届いていないため、使用料で回収すべき費用を全て賄えていない状況です。
　「④企業債残高対事業規模比率」は、現在も起債により事業拡大を行っていることから、整備が完了し、企業債の償還が進むまでは今後も類似団体平均値を大きく上回る見込みです。
　「⑥汚水処理原価」は、一般会計が繰出基準に基づき負担する額を控除しているため150円/㎥となっています。
　「⑦施設利用率」については、前年度と比較し低下していますが、これは処理水量増加に備えて行った処理場増設工事が令和4年度に完了し、処理能力が向上したことによるものです。
　処理区域内人口における下水への接続人口の割合を表す「⑧水洗化率」は、86.62％であり類似団体平均値は上回っています。今後も管渠整備により供用開始区域が拡大することから、下水道接続人口は増加し「⑦施設利用率」及び「⑧水洗化率」は上昇する見込みです。</t>
    <rPh sb="99" eb="101">
      <t>ルイジ</t>
    </rPh>
    <rPh sb="101" eb="103">
      <t>ダンタイ</t>
    </rPh>
    <rPh sb="213" eb="216">
      <t>キギョウサイ</t>
    </rPh>
    <rPh sb="228" eb="230">
      <t>ルイジ</t>
    </rPh>
    <rPh sb="230" eb="232">
      <t>ダンタイ</t>
    </rPh>
    <rPh sb="234" eb="235">
      <t>チ</t>
    </rPh>
    <rPh sb="236" eb="237">
      <t>オオ</t>
    </rPh>
    <rPh sb="337" eb="341">
      <t>ショリスイリョウ</t>
    </rPh>
    <rPh sb="341" eb="343">
      <t>ゾウカ</t>
    </rPh>
    <rPh sb="344" eb="345">
      <t>ソナ</t>
    </rPh>
    <rPh sb="347" eb="348">
      <t>オコナ</t>
    </rPh>
    <rPh sb="353" eb="355">
      <t>ゾウセツ</t>
    </rPh>
    <rPh sb="355" eb="357">
      <t>コウジ</t>
    </rPh>
    <rPh sb="358" eb="360">
      <t>レイワ</t>
    </rPh>
    <rPh sb="361" eb="363">
      <t>ネンド</t>
    </rPh>
    <rPh sb="364" eb="366">
      <t>カンリョウ</t>
    </rPh>
    <rPh sb="368" eb="372">
      <t>ショリノウリョク</t>
    </rPh>
    <rPh sb="373" eb="375">
      <t>コウジョウ</t>
    </rPh>
    <rPh sb="448" eb="450">
      <t>コンゴ</t>
    </rPh>
    <rPh sb="451" eb="455">
      <t>カンキョセイビ</t>
    </rPh>
    <rPh sb="487" eb="489">
      <t>シセツ</t>
    </rPh>
    <rPh sb="489" eb="492">
      <t>リヨウリツ</t>
    </rPh>
    <rPh sb="493" eb="494">
      <t>オヨ</t>
    </rPh>
    <rPh sb="497" eb="501">
      <t>スイセンカリツ</t>
    </rPh>
    <rPh sb="503" eb="505">
      <t>ジョウショウ</t>
    </rPh>
    <rPh sb="507" eb="50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</si>
</sst>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70-4977-BE57-AD05078F4B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8470-4977-BE57-AD05078F4B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67.599999999999994</c:v>
                </c:pt>
                <c:pt idx="1">
                  <c:v>68.86</c:v>
                </c:pt>
                <c:pt idx="2">
                  <c:v>72.349999999999994</c:v>
                </c:pt>
                <c:pt idx="3">
                  <c:v>74.56</c:v>
                </c:pt>
                <c:pt idx="4">
                  <c:v>61.15</c:v>
                </c:pt>
              </c:numCache>
            </c:numRef>
          </c:val>
          <c:extLst>
            <c:ext xmlns:c16="http://schemas.microsoft.com/office/drawing/2014/chart" uri="{C3380CC4-5D6E-409C-BE32-E72D297353CC}">
              <c16:uniqueId val="{00000000-9080-4EAE-8069-096802060C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9080-4EAE-8069-096802060C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82.39</c:v>
                </c:pt>
                <c:pt idx="1">
                  <c:v>84.42</c:v>
                </c:pt>
                <c:pt idx="2">
                  <c:v>84.99</c:v>
                </c:pt>
                <c:pt idx="3">
                  <c:v>85.73</c:v>
                </c:pt>
                <c:pt idx="4">
                  <c:v>86.62</c:v>
                </c:pt>
              </c:numCache>
            </c:numRef>
          </c:val>
          <c:extLst>
            <c:ext xmlns:c16="http://schemas.microsoft.com/office/drawing/2014/chart" uri="{C3380CC4-5D6E-409C-BE32-E72D297353CC}">
              <c16:uniqueId val="{00000000-2477-42BF-B2AC-2DB621AB0E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2477-42BF-B2AC-2DB621AB0E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104.34</c:v>
                </c:pt>
                <c:pt idx="1">
                  <c:v>106.04</c:v>
                </c:pt>
                <c:pt idx="2">
                  <c:v>104.94</c:v>
                </c:pt>
                <c:pt idx="3">
                  <c:v>105.17</c:v>
                </c:pt>
                <c:pt idx="4">
                  <c:v>104.87</c:v>
                </c:pt>
              </c:numCache>
            </c:numRef>
          </c:val>
          <c:extLst>
            <c:ext xmlns:c16="http://schemas.microsoft.com/office/drawing/2014/chart" uri="{C3380CC4-5D6E-409C-BE32-E72D297353CC}">
              <c16:uniqueId val="{00000000-F82D-4C1A-9FD7-A04B907BE6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F82D-4C1A-9FD7-A04B907BE6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3.05</c:v>
                </c:pt>
                <c:pt idx="1">
                  <c:v>6.07</c:v>
                </c:pt>
                <c:pt idx="2">
                  <c:v>8.66</c:v>
                </c:pt>
                <c:pt idx="3">
                  <c:v>11.16</c:v>
                </c:pt>
                <c:pt idx="4">
                  <c:v>13.25</c:v>
                </c:pt>
              </c:numCache>
            </c:numRef>
          </c:val>
          <c:extLst>
            <c:ext xmlns:c16="http://schemas.microsoft.com/office/drawing/2014/chart" uri="{C3380CC4-5D6E-409C-BE32-E72D297353CC}">
              <c16:uniqueId val="{00000000-BB9F-4CEA-98A5-031B321CB4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BB9F-4CEA-98A5-031B321CB4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A3-4D49-AE40-2299D9EFC2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FAA3-4D49-AE40-2299D9EFC2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2-4F1F-9772-52406465C7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C522-4F1F-9772-52406465C7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59.92</c:v>
                </c:pt>
                <c:pt idx="1">
                  <c:v>59.87</c:v>
                </c:pt>
                <c:pt idx="2">
                  <c:v>61.22</c:v>
                </c:pt>
                <c:pt idx="3">
                  <c:v>53.43</c:v>
                </c:pt>
                <c:pt idx="4">
                  <c:v>51.62</c:v>
                </c:pt>
              </c:numCache>
            </c:numRef>
          </c:val>
          <c:extLst>
            <c:ext xmlns:c16="http://schemas.microsoft.com/office/drawing/2014/chart" uri="{C3380CC4-5D6E-409C-BE32-E72D297353CC}">
              <c16:uniqueId val="{00000000-E4EE-4906-8337-7743176144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E4EE-4906-8337-7743176144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2620.52</c:v>
                </c:pt>
                <c:pt idx="1">
                  <c:v>2457.34</c:v>
                </c:pt>
                <c:pt idx="2">
                  <c:v>2268.0700000000002</c:v>
                </c:pt>
                <c:pt idx="3">
                  <c:v>2205.2399999999998</c:v>
                </c:pt>
                <c:pt idx="4">
                  <c:v>2202.04</c:v>
                </c:pt>
              </c:numCache>
            </c:numRef>
          </c:val>
          <c:extLst>
            <c:ext xmlns:c16="http://schemas.microsoft.com/office/drawing/2014/chart" uri="{C3380CC4-5D6E-409C-BE32-E72D297353CC}">
              <c16:uniqueId val="{00000000-70C0-4CB6-8899-AAB56F643E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70C0-4CB6-8899-AAB56F643E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79.930000000000007</c:v>
                </c:pt>
                <c:pt idx="1">
                  <c:v>81.02</c:v>
                </c:pt>
                <c:pt idx="2">
                  <c:v>80.19</c:v>
                </c:pt>
                <c:pt idx="3">
                  <c:v>80.13</c:v>
                </c:pt>
                <c:pt idx="4">
                  <c:v>80.33</c:v>
                </c:pt>
              </c:numCache>
            </c:numRef>
          </c:val>
          <c:extLst>
            <c:ext xmlns:c16="http://schemas.microsoft.com/office/drawing/2014/chart" uri="{C3380CC4-5D6E-409C-BE32-E72D297353CC}">
              <c16:uniqueId val="{00000000-67C8-42A8-B44C-A6E35524D2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67C8-42A8-B44C-A6E35524D2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151.59</c:v>
                </c:pt>
                <c:pt idx="1">
                  <c:v>150</c:v>
                </c:pt>
                <c:pt idx="2">
                  <c:v>150</c:v>
                </c:pt>
                <c:pt idx="3">
                  <c:v>150</c:v>
                </c:pt>
                <c:pt idx="4">
                  <c:v>150</c:v>
                </c:pt>
              </c:numCache>
            </c:numRef>
          </c:val>
          <c:extLst>
            <c:ext xmlns:c16="http://schemas.microsoft.com/office/drawing/2014/chart" uri="{C3380CC4-5D6E-409C-BE32-E72D297353CC}">
              <c16:uniqueId val="{00000000-6159-45D9-AFD6-8520E64C34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6159-45D9-AFD6-8520E64C34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高根沢町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29074</v>
      </c>
      <c r="AM8" s="42"/>
      <c r="AN8" s="42"/>
      <c r="AO8" s="42"/>
      <c r="AP8" s="42"/>
      <c r="AQ8" s="42"/>
      <c r="AR8" s="42"/>
      <c r="AS8" s="42"/>
      <c r="AT8" s="35">
        <f>データ!T6</f>
        <v>70.87</v>
      </c>
      <c r="AU8" s="35"/>
      <c r="AV8" s="35"/>
      <c r="AW8" s="35"/>
      <c r="AX8" s="35"/>
      <c r="AY8" s="35"/>
      <c r="AZ8" s="35"/>
      <c r="BA8" s="35"/>
      <c r="BB8" s="35">
        <f>データ!U6</f>
        <v>410.24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65.319999999999993</v>
      </c>
      <c r="J10" s="35"/>
      <c r="K10" s="35"/>
      <c r="L10" s="35"/>
      <c r="M10" s="35"/>
      <c r="N10" s="35"/>
      <c r="O10" s="35"/>
      <c r="P10" s="35">
        <f>データ!P6</f>
        <v>61.25</v>
      </c>
      <c r="Q10" s="35"/>
      <c r="R10" s="35"/>
      <c r="S10" s="35"/>
      <c r="T10" s="35"/>
      <c r="U10" s="35"/>
      <c r="V10" s="35"/>
      <c r="W10" s="35">
        <f>データ!Q6</f>
        <v>91.05</v>
      </c>
      <c r="X10" s="35"/>
      <c r="Y10" s="35"/>
      <c r="Z10" s="35"/>
      <c r="AA10" s="35"/>
      <c r="AB10" s="35"/>
      <c r="AC10" s="35"/>
      <c r="AD10" s="42">
        <f>データ!R6</f>
        <v>2310</v>
      </c>
      <c r="AE10" s="42"/>
      <c r="AF10" s="42"/>
      <c r="AG10" s="42"/>
      <c r="AH10" s="42"/>
      <c r="AI10" s="42"/>
      <c r="AJ10" s="42"/>
      <c r="AK10" s="2"/>
      <c r="AL10" s="42">
        <f>データ!V6</f>
        <v>17741</v>
      </c>
      <c r="AM10" s="42"/>
      <c r="AN10" s="42"/>
      <c r="AO10" s="42"/>
      <c r="AP10" s="42"/>
      <c r="AQ10" s="42"/>
      <c r="AR10" s="42"/>
      <c r="AS10" s="42"/>
      <c r="AT10" s="35">
        <f>データ!W6</f>
        <v>4.13</v>
      </c>
      <c r="AU10" s="35"/>
      <c r="AV10" s="35"/>
      <c r="AW10" s="35"/>
      <c r="AX10" s="35"/>
      <c r="AY10" s="35"/>
      <c r="AZ10" s="35"/>
      <c r="BA10" s="35"/>
      <c r="BB10" s="35">
        <f>データ!X6</f>
        <v>4295.6400000000003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rKDG2ZNuYw2lmN7BqWNHyM33GjBY7hvlo7a5w5ZI1WTov8N0vDPF7a5o4HSxhpx4KPmrWWtWvamwQHvEY9gdg==" saltValue="9pBAPoCqde1qyxMWdP/n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93866</v>
      </c>
      <c r="D6" s="19">
        <f t="shared" si="3"/>
        <v>46</v>
      </c>
      <c r="E6" s="19">
        <f t="shared" si="3"/>
        <v>17</v>
      </c>
      <c r="F6" s="19">
        <f t="shared" si="3"/>
        <v>1</v>
      </c>
      <c r="G6" s="19">
        <f t="shared" si="3"/>
        <v>0</v>
      </c>
      <c r="H6" s="19" t="str">
        <f t="shared" si="3"/>
        <v>栃木県　高根沢町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65.319999999999993</v>
      </c>
      <c r="P6" s="20">
        <f t="shared" si="3"/>
        <v>61.25</v>
      </c>
      <c r="Q6" s="20">
        <f t="shared" si="3"/>
        <v>91.05</v>
      </c>
      <c r="R6" s="20">
        <f t="shared" si="3"/>
        <v>2310</v>
      </c>
      <c r="S6" s="20">
        <f t="shared" si="3"/>
        <v>29074</v>
      </c>
      <c r="T6" s="20">
        <f t="shared" si="3"/>
        <v>70.87</v>
      </c>
      <c r="U6" s="20">
        <f t="shared" si="3"/>
        <v>410.24</v>
      </c>
      <c r="V6" s="20">
        <f t="shared" si="3"/>
        <v>17741</v>
      </c>
      <c r="W6" s="20">
        <f t="shared" si="3"/>
        <v>4.13</v>
      </c>
      <c r="X6" s="20">
        <f t="shared" si="3"/>
        <v>4295.6400000000003</v>
      </c>
      <c r="Y6" s="21">
        <f>IF(Y7="",NA(),Y7)</f>
        <v>104.34</v>
      </c>
      <c r="Z6" s="21">
        <f t="shared" ref="Z6:AH6" si="4">IF(Z7="",NA(),Z7)</f>
        <v>106.04</v>
      </c>
      <c r="AA6" s="21">
        <f t="shared" si="4"/>
        <v>104.94</v>
      </c>
      <c r="AB6" s="21">
        <f t="shared" si="4"/>
        <v>105.17</v>
      </c>
      <c r="AC6" s="21">
        <f t="shared" si="4"/>
        <v>104.87</v>
      </c>
      <c r="AD6" s="21">
        <f t="shared" si="4"/>
        <v>104.14</v>
      </c>
      <c r="AE6" s="21">
        <f t="shared" si="4"/>
        <v>106.57</v>
      </c>
      <c r="AF6" s="21">
        <f t="shared" si="4"/>
        <v>107.21</v>
      </c>
      <c r="AG6" s="21">
        <f t="shared" si="4"/>
        <v>107.08</v>
      </c>
      <c r="AH6" s="21">
        <f t="shared" si="4"/>
        <v>106.08</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45.94</v>
      </c>
      <c r="AS6" s="21">
        <f t="shared" si="5"/>
        <v>29.34</v>
      </c>
      <c r="AT6" s="20" t="str">
        <f>IF(AT7="","",IF(AT7="-","【-】","【"&amp;SUBSTITUTE(TEXT(AT7,"#,##0.00"),"-","△")&amp;"】"))</f>
        <v>【3.15】</v>
      </c>
      <c r="AU6" s="21">
        <f>IF(AU7="",NA(),AU7)</f>
        <v>59.92</v>
      </c>
      <c r="AV6" s="21">
        <f t="shared" ref="AV6:BD6" si="6">IF(AV7="",NA(),AV7)</f>
        <v>59.87</v>
      </c>
      <c r="AW6" s="21">
        <f t="shared" si="6"/>
        <v>61.22</v>
      </c>
      <c r="AX6" s="21">
        <f t="shared" si="6"/>
        <v>53.43</v>
      </c>
      <c r="AY6" s="21">
        <f t="shared" si="6"/>
        <v>51.62</v>
      </c>
      <c r="AZ6" s="21">
        <f t="shared" si="6"/>
        <v>52.32</v>
      </c>
      <c r="BA6" s="21">
        <f t="shared" si="6"/>
        <v>47.03</v>
      </c>
      <c r="BB6" s="21">
        <f t="shared" si="6"/>
        <v>40.67</v>
      </c>
      <c r="BC6" s="21">
        <f t="shared" si="6"/>
        <v>47.7</v>
      </c>
      <c r="BD6" s="21">
        <f t="shared" si="6"/>
        <v>50.59</v>
      </c>
      <c r="BE6" s="20" t="str">
        <f>IF(BE7="","",IF(BE7="-","【-】","【"&amp;SUBSTITUTE(TEXT(BE7,"#,##0.00"),"-","△")&amp;"】"))</f>
        <v>【73.44】</v>
      </c>
      <c r="BF6" s="21">
        <f>IF(BF7="",NA(),BF7)</f>
        <v>2620.52</v>
      </c>
      <c r="BG6" s="21">
        <f t="shared" ref="BG6:BO6" si="7">IF(BG7="",NA(),BG7)</f>
        <v>2457.34</v>
      </c>
      <c r="BH6" s="21">
        <f t="shared" si="7"/>
        <v>2268.0700000000002</v>
      </c>
      <c r="BI6" s="21">
        <f t="shared" si="7"/>
        <v>2205.2399999999998</v>
      </c>
      <c r="BJ6" s="21">
        <f t="shared" si="7"/>
        <v>2202.04</v>
      </c>
      <c r="BK6" s="21">
        <f t="shared" si="7"/>
        <v>958.81</v>
      </c>
      <c r="BL6" s="21">
        <f t="shared" si="7"/>
        <v>1001.3</v>
      </c>
      <c r="BM6" s="21">
        <f t="shared" si="7"/>
        <v>1050.51</v>
      </c>
      <c r="BN6" s="21">
        <f t="shared" si="7"/>
        <v>1102.01</v>
      </c>
      <c r="BO6" s="21">
        <f t="shared" si="7"/>
        <v>987.36</v>
      </c>
      <c r="BP6" s="20" t="str">
        <f>IF(BP7="","",IF(BP7="-","【-】","【"&amp;SUBSTITUTE(TEXT(BP7,"#,##0.00"),"-","△")&amp;"】"))</f>
        <v>【652.82】</v>
      </c>
      <c r="BQ6" s="21">
        <f>IF(BQ7="",NA(),BQ7)</f>
        <v>79.930000000000007</v>
      </c>
      <c r="BR6" s="21">
        <f t="shared" ref="BR6:BZ6" si="8">IF(BR7="",NA(),BR7)</f>
        <v>81.02</v>
      </c>
      <c r="BS6" s="21">
        <f t="shared" si="8"/>
        <v>80.19</v>
      </c>
      <c r="BT6" s="21">
        <f t="shared" si="8"/>
        <v>80.13</v>
      </c>
      <c r="BU6" s="21">
        <f t="shared" si="8"/>
        <v>80.33</v>
      </c>
      <c r="BV6" s="21">
        <f t="shared" si="8"/>
        <v>82.88</v>
      </c>
      <c r="BW6" s="21">
        <f t="shared" si="8"/>
        <v>81.88</v>
      </c>
      <c r="BX6" s="21">
        <f t="shared" si="8"/>
        <v>82.65</v>
      </c>
      <c r="BY6" s="21">
        <f t="shared" si="8"/>
        <v>82.55</v>
      </c>
      <c r="BZ6" s="21">
        <f t="shared" si="8"/>
        <v>83.55</v>
      </c>
      <c r="CA6" s="20" t="str">
        <f>IF(CA7="","",IF(CA7="-","【-】","【"&amp;SUBSTITUTE(TEXT(CA7,"#,##0.00"),"-","△")&amp;"】"))</f>
        <v>【97.61】</v>
      </c>
      <c r="CB6" s="21">
        <f>IF(CB7="",NA(),CB7)</f>
        <v>151.59</v>
      </c>
      <c r="CC6" s="21">
        <f t="shared" ref="CC6:CK6" si="9">IF(CC7="",NA(),CC7)</f>
        <v>150</v>
      </c>
      <c r="CD6" s="21">
        <f t="shared" si="9"/>
        <v>150</v>
      </c>
      <c r="CE6" s="21">
        <f t="shared" si="9"/>
        <v>150</v>
      </c>
      <c r="CF6" s="21">
        <f t="shared" si="9"/>
        <v>150</v>
      </c>
      <c r="CG6" s="21">
        <f t="shared" si="9"/>
        <v>190.99</v>
      </c>
      <c r="CH6" s="21">
        <f t="shared" si="9"/>
        <v>187.55</v>
      </c>
      <c r="CI6" s="21">
        <f t="shared" si="9"/>
        <v>186.3</v>
      </c>
      <c r="CJ6" s="21">
        <f t="shared" si="9"/>
        <v>188.38</v>
      </c>
      <c r="CK6" s="21">
        <f t="shared" si="9"/>
        <v>185.98</v>
      </c>
      <c r="CL6" s="20" t="str">
        <f>IF(CL7="","",IF(CL7="-","【-】","【"&amp;SUBSTITUTE(TEXT(CL7,"#,##0.00"),"-","△")&amp;"】"))</f>
        <v>【138.29】</v>
      </c>
      <c r="CM6" s="21">
        <f>IF(CM7="",NA(),CM7)</f>
        <v>67.599999999999994</v>
      </c>
      <c r="CN6" s="21">
        <f t="shared" ref="CN6:CV6" si="10">IF(CN7="",NA(),CN7)</f>
        <v>68.86</v>
      </c>
      <c r="CO6" s="21">
        <f t="shared" si="10"/>
        <v>72.349999999999994</v>
      </c>
      <c r="CP6" s="21">
        <f t="shared" si="10"/>
        <v>74.56</v>
      </c>
      <c r="CQ6" s="21">
        <f t="shared" si="10"/>
        <v>61.15</v>
      </c>
      <c r="CR6" s="21">
        <f t="shared" si="10"/>
        <v>52.58</v>
      </c>
      <c r="CS6" s="21">
        <f t="shared" si="10"/>
        <v>50.94</v>
      </c>
      <c r="CT6" s="21">
        <f t="shared" si="10"/>
        <v>50.53</v>
      </c>
      <c r="CU6" s="21">
        <f t="shared" si="10"/>
        <v>51.42</v>
      </c>
      <c r="CV6" s="21">
        <f t="shared" si="10"/>
        <v>48.95</v>
      </c>
      <c r="CW6" s="20" t="str">
        <f>IF(CW7="","",IF(CW7="-","【-】","【"&amp;SUBSTITUTE(TEXT(CW7,"#,##0.00"),"-","△")&amp;"】"))</f>
        <v>【59.10】</v>
      </c>
      <c r="CX6" s="21">
        <f>IF(CX7="",NA(),CX7)</f>
        <v>82.39</v>
      </c>
      <c r="CY6" s="21">
        <f t="shared" ref="CY6:DG6" si="11">IF(CY7="",NA(),CY7)</f>
        <v>84.42</v>
      </c>
      <c r="CZ6" s="21">
        <f t="shared" si="11"/>
        <v>84.99</v>
      </c>
      <c r="DA6" s="21">
        <f t="shared" si="11"/>
        <v>85.73</v>
      </c>
      <c r="DB6" s="21">
        <f t="shared" si="11"/>
        <v>86.62</v>
      </c>
      <c r="DC6" s="21">
        <f t="shared" si="11"/>
        <v>83.02</v>
      </c>
      <c r="DD6" s="21">
        <f t="shared" si="11"/>
        <v>82.55</v>
      </c>
      <c r="DE6" s="21">
        <f t="shared" si="11"/>
        <v>82.08</v>
      </c>
      <c r="DF6" s="21">
        <f t="shared" si="11"/>
        <v>81.34</v>
      </c>
      <c r="DG6" s="21">
        <f t="shared" si="11"/>
        <v>81.14</v>
      </c>
      <c r="DH6" s="20" t="str">
        <f>IF(DH7="","",IF(DH7="-","【-】","【"&amp;SUBSTITUTE(TEXT(DH7,"#,##0.00"),"-","△")&amp;"】"))</f>
        <v>【95.82】</v>
      </c>
      <c r="DI6" s="21">
        <f>IF(DI7="",NA(),DI7)</f>
        <v>3.05</v>
      </c>
      <c r="DJ6" s="21">
        <f t="shared" ref="DJ6:DR6" si="12">IF(DJ7="",NA(),DJ7)</f>
        <v>6.07</v>
      </c>
      <c r="DK6" s="21">
        <f t="shared" si="12"/>
        <v>8.66</v>
      </c>
      <c r="DL6" s="21">
        <f t="shared" si="12"/>
        <v>11.16</v>
      </c>
      <c r="DM6" s="21">
        <f t="shared" si="12"/>
        <v>13.25</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93866</v>
      </c>
      <c r="D7" s="23">
        <v>46</v>
      </c>
      <c r="E7" s="23">
        <v>17</v>
      </c>
      <c r="F7" s="23">
        <v>1</v>
      </c>
      <c r="G7" s="23">
        <v>0</v>
      </c>
      <c r="H7" s="23" t="s">
        <v>96</v>
      </c>
      <c r="I7" s="23" t="s">
        <v>97</v>
      </c>
      <c r="J7" s="23" t="s">
        <v>98</v>
      </c>
      <c r="K7" s="23" t="s">
        <v>99</v>
      </c>
      <c r="L7" s="23" t="s">
        <v>100</v>
      </c>
      <c r="M7" s="23" t="s">
        <v>101</v>
      </c>
      <c r="N7" s="24" t="s">
        <v>102</v>
      </c>
      <c r="O7" s="24">
        <v>65.319999999999993</v>
      </c>
      <c r="P7" s="24">
        <v>61.25</v>
      </c>
      <c r="Q7" s="24">
        <v>91.05</v>
      </c>
      <c r="R7" s="24">
        <v>2310</v>
      </c>
      <c r="S7" s="24">
        <v>29074</v>
      </c>
      <c r="T7" s="24">
        <v>70.87</v>
      </c>
      <c r="U7" s="24">
        <v>410.24</v>
      </c>
      <c r="V7" s="24">
        <v>17741</v>
      </c>
      <c r="W7" s="24">
        <v>4.13</v>
      </c>
      <c r="X7" s="24">
        <v>4295.6400000000003</v>
      </c>
      <c r="Y7" s="24">
        <v>104.34</v>
      </c>
      <c r="Z7" s="24">
        <v>106.04</v>
      </c>
      <c r="AA7" s="24">
        <v>104.94</v>
      </c>
      <c r="AB7" s="24">
        <v>105.17</v>
      </c>
      <c r="AC7" s="24">
        <v>104.87</v>
      </c>
      <c r="AD7" s="24">
        <v>104.14</v>
      </c>
      <c r="AE7" s="24">
        <v>106.57</v>
      </c>
      <c r="AF7" s="24">
        <v>107.21</v>
      </c>
      <c r="AG7" s="24">
        <v>107.08</v>
      </c>
      <c r="AH7" s="24">
        <v>106.08</v>
      </c>
      <c r="AI7" s="24">
        <v>106.11</v>
      </c>
      <c r="AJ7" s="24">
        <v>0</v>
      </c>
      <c r="AK7" s="24">
        <v>0</v>
      </c>
      <c r="AL7" s="24">
        <v>0</v>
      </c>
      <c r="AM7" s="24">
        <v>0</v>
      </c>
      <c r="AN7" s="24">
        <v>0</v>
      </c>
      <c r="AO7" s="24">
        <v>73.180000000000007</v>
      </c>
      <c r="AP7" s="24">
        <v>53.44</v>
      </c>
      <c r="AQ7" s="24">
        <v>43.71</v>
      </c>
      <c r="AR7" s="24">
        <v>45.94</v>
      </c>
      <c r="AS7" s="24">
        <v>29.34</v>
      </c>
      <c r="AT7" s="24">
        <v>3.15</v>
      </c>
      <c r="AU7" s="24">
        <v>59.92</v>
      </c>
      <c r="AV7" s="24">
        <v>59.87</v>
      </c>
      <c r="AW7" s="24">
        <v>61.22</v>
      </c>
      <c r="AX7" s="24">
        <v>53.43</v>
      </c>
      <c r="AY7" s="24">
        <v>51.62</v>
      </c>
      <c r="AZ7" s="24">
        <v>52.32</v>
      </c>
      <c r="BA7" s="24">
        <v>47.03</v>
      </c>
      <c r="BB7" s="24">
        <v>40.67</v>
      </c>
      <c r="BC7" s="24">
        <v>47.7</v>
      </c>
      <c r="BD7" s="24">
        <v>50.59</v>
      </c>
      <c r="BE7" s="24">
        <v>73.44</v>
      </c>
      <c r="BF7" s="24">
        <v>2620.52</v>
      </c>
      <c r="BG7" s="24">
        <v>2457.34</v>
      </c>
      <c r="BH7" s="24">
        <v>2268.0700000000002</v>
      </c>
      <c r="BI7" s="24">
        <v>2205.2399999999998</v>
      </c>
      <c r="BJ7" s="24">
        <v>2202.04</v>
      </c>
      <c r="BK7" s="24">
        <v>958.81</v>
      </c>
      <c r="BL7" s="24">
        <v>1001.3</v>
      </c>
      <c r="BM7" s="24">
        <v>1050.51</v>
      </c>
      <c r="BN7" s="24">
        <v>1102.01</v>
      </c>
      <c r="BO7" s="24">
        <v>987.36</v>
      </c>
      <c r="BP7" s="24">
        <v>652.82000000000005</v>
      </c>
      <c r="BQ7" s="24">
        <v>79.930000000000007</v>
      </c>
      <c r="BR7" s="24">
        <v>81.02</v>
      </c>
      <c r="BS7" s="24">
        <v>80.19</v>
      </c>
      <c r="BT7" s="24">
        <v>80.13</v>
      </c>
      <c r="BU7" s="24">
        <v>80.33</v>
      </c>
      <c r="BV7" s="24">
        <v>82.88</v>
      </c>
      <c r="BW7" s="24">
        <v>81.88</v>
      </c>
      <c r="BX7" s="24">
        <v>82.65</v>
      </c>
      <c r="BY7" s="24">
        <v>82.55</v>
      </c>
      <c r="BZ7" s="24">
        <v>83.55</v>
      </c>
      <c r="CA7" s="24">
        <v>97.61</v>
      </c>
      <c r="CB7" s="24">
        <v>151.59</v>
      </c>
      <c r="CC7" s="24">
        <v>150</v>
      </c>
      <c r="CD7" s="24">
        <v>150</v>
      </c>
      <c r="CE7" s="24">
        <v>150</v>
      </c>
      <c r="CF7" s="24">
        <v>150</v>
      </c>
      <c r="CG7" s="24">
        <v>190.99</v>
      </c>
      <c r="CH7" s="24">
        <v>187.55</v>
      </c>
      <c r="CI7" s="24">
        <v>186.3</v>
      </c>
      <c r="CJ7" s="24">
        <v>188.38</v>
      </c>
      <c r="CK7" s="24">
        <v>185.98</v>
      </c>
      <c r="CL7" s="24">
        <v>138.29</v>
      </c>
      <c r="CM7" s="24">
        <v>67.599999999999994</v>
      </c>
      <c r="CN7" s="24">
        <v>68.86</v>
      </c>
      <c r="CO7" s="24">
        <v>72.349999999999994</v>
      </c>
      <c r="CP7" s="24">
        <v>74.56</v>
      </c>
      <c r="CQ7" s="24">
        <v>61.15</v>
      </c>
      <c r="CR7" s="24">
        <v>52.58</v>
      </c>
      <c r="CS7" s="24">
        <v>50.94</v>
      </c>
      <c r="CT7" s="24">
        <v>50.53</v>
      </c>
      <c r="CU7" s="24">
        <v>51.42</v>
      </c>
      <c r="CV7" s="24">
        <v>48.95</v>
      </c>
      <c r="CW7" s="24">
        <v>59.1</v>
      </c>
      <c r="CX7" s="24">
        <v>82.39</v>
      </c>
      <c r="CY7" s="24">
        <v>84.42</v>
      </c>
      <c r="CZ7" s="24">
        <v>84.99</v>
      </c>
      <c r="DA7" s="24">
        <v>85.73</v>
      </c>
      <c r="DB7" s="24">
        <v>86.62</v>
      </c>
      <c r="DC7" s="24">
        <v>83.02</v>
      </c>
      <c r="DD7" s="24">
        <v>82.55</v>
      </c>
      <c r="DE7" s="24">
        <v>82.08</v>
      </c>
      <c r="DF7" s="24">
        <v>81.34</v>
      </c>
      <c r="DG7" s="24">
        <v>81.14</v>
      </c>
      <c r="DH7" s="24">
        <v>95.82</v>
      </c>
      <c r="DI7" s="24">
        <v>3.05</v>
      </c>
      <c r="DJ7" s="24">
        <v>6.07</v>
      </c>
      <c r="DK7" s="24">
        <v>8.66</v>
      </c>
      <c r="DL7" s="24">
        <v>11.16</v>
      </c>
      <c r="DM7" s="24">
        <v>13.25</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2024-02-28T01:00:32Z</cp:lastPrinted>
  <dcterms:created xsi:type="dcterms:W3CDTF">2023-12-12T00:44:02Z</dcterms:created>
  <dcterms:modified xsi:type="dcterms:W3CDTF">2024-02-29T09:18:00Z</dcterms:modified>
  <cp:category/>
</cp:coreProperties>
</file>