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994EA2C9-3DD5-4FFF-BC9C-F601107966F6}" xr6:coauthVersionLast="47" xr6:coauthVersionMax="47" xr10:uidLastSave="{00000000-0000-0000-0000-000000000000}"/>
  <workbookProtection workbookAlgorithmName="SHA-512" workbookHashValue="cqFCAIZ0rzxvyS5YlhftDqNPdDiQIXn85v8jzd+bGBGeSie7tJtwJnuK2img32gTaWRcjMAj8esZ3f0qys1dmA==" workbookSaltValue="5kWiiQnv1KxHxeui1USnpA=="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G85" i="4"/>
  <c r="F85" i="4"/>
  <c r="E85" i="4"/>
  <c r="I10"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<sst xmlns="http://schemas.openxmlformats.org/spreadsheetml/2006/main" count="231" uniqueCount="117">
  <si>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</si>
  <si>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</si>
  <si>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</si>
  <si>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</si>
  <si>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</si>
  <si>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</si>
  <si>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</si>
  <si>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</si>
  <si>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</si>
  <si>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</si>
  <si>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</si>
  <si>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</si>
  <si>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</si>
  <si>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</si>
  <si>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</si>
  <si>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</si>
  <si>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</si>
  <si>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</si>
  <si>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</si>
  <si>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</si>
  <si>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</si>
  <si>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</si>
  <si>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</si>
  <si>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</si>
  <si>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</si>
  <si>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</si>
  <si>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</si>
  <si>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</si>
  <si>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</si>
  <si>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</si>
  <si>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</si>
  <si>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</si>
  <si>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</si>
  <si>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</si>
  <si>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</si>
  <si>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</si>
  <si>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</si>
  <si>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</si>
  <si>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</si>
  <si>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</si>
  <si>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</si>
  <si>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</si>
  <si>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</si>
  <si>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</si>
  <si>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</si>
  <si>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</si>
  <si>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</si>
  <si>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</si>
  <si>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</si>
  <si>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</si>
  <si>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</si>
  <si>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</si>
  <si>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</si>
  <si>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</si>
  <si>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</si>
  <si>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</si>
  <si>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</si>
  <si>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</si>
  <si>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</si>
  <si>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</si>
  <si>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</si>
  <si>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</si>
  <si>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</si>
  <si>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</si>
  <si>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</si>
  <si>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</si>
  <si>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</si>
  <si>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</si>
  <si>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</si>
  <si>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</si>
  <si>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</si>
  <si>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</si>
  <si>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</si>
  <si>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</si>
  <si>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</si>
  <si>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</si>
  <si>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</si>
  <si>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</si>
  <si>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</si>
  <si>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</si>
  <si>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</si>
  <si>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</si>
  <si>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</si>
  <si>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</si>
  <si>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</si>
  <si>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</si>
  <si>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</si>
  <si>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</si>
  <si>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</si>
  <si>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</si>
  <si>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</si>
  <si>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</si>
  <si>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</si>
  <si>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</si>
  <si>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</si>
  <si>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</si>
  <si>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</si>
  <si>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</si>
  <si>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</si>
  <si>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</si>
  <si>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</si>
  <si>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</si>
  <si>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</si>
  <si>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</si>
  <si>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</si>
  <si>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</si>
  <si>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</si>
  <si>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</si>
  <si>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</si>
  <si>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</si>
  <si>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</si>
  <si>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</si>
  <si>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</si>
  <si>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</si>
  <si>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公共下水道事業は現在も宝積寺処理区の一部において、汚水管渠整備を進めています。
　「①経常収支比率」は黒字であることを示す100％を超えていますが、短期的な債務に対する支払い能力を表す「③流動比率」は、建設改良費等に充てられる企業債・他会計繰入金が多いため100％未満かつ類似団体を下回っています。
　「④企業債残高対事業規模比率」は、現在も起債により事業拡大を行っていることから、整備が完了し、企業債の償還が進むまでは今後も類似団体平均値を大きく上回る見込みです。「⑤経費回収率」は、令和5年度において使用料改定を行ったため、前年度と比較し値は改善しています。「⑥汚水処理原価」は、一般会計が繰出基準に基づき負担する額を控除しているため150円/㎥となっています。
　「⑦施設利用率」については、近年低下していますが、R4年度に処理場増設工事により処理能力が向上したことや、処理水量の算出方法変更によるものと推測されます。また、処理区域内人口における下水への接続人口の割合を表す「⑧水洗化率」は、汚水管整備により供用開始区域人口が増加したため、前年度より低い値となりました。今後においては、管渠整備による供用開始区域の拡大に伴い、下水道接続人口が増加することから「⑦施設利用率」及び「⑧水洗化率」は上昇する見込みです。</t>
    <rPh sb="121" eb="124">
      <t>クリイレキン</t>
    </rPh>
    <rPh sb="125" eb="126">
      <t>オオ</t>
    </rPh>
    <rPh sb="199" eb="202">
      <t>キギョウサイ</t>
    </rPh>
    <rPh sb="214" eb="216">
      <t>ルイジ</t>
    </rPh>
    <rPh sb="216" eb="218">
      <t>ダンタイ</t>
    </rPh>
    <rPh sb="220" eb="221">
      <t>チ</t>
    </rPh>
    <rPh sb="222" eb="223">
      <t>オオ</t>
    </rPh>
    <rPh sb="244" eb="246">
      <t>レイワ</t>
    </rPh>
    <rPh sb="247" eb="249">
      <t>ネンド</t>
    </rPh>
    <rPh sb="253" eb="256">
      <t>シヨウリョウ</t>
    </rPh>
    <rPh sb="256" eb="258">
      <t>カイテイ</t>
    </rPh>
    <rPh sb="259" eb="260">
      <t>オコナ</t>
    </rPh>
    <rPh sb="265" eb="268">
      <t>ゼンネンド</t>
    </rPh>
    <rPh sb="269" eb="271">
      <t>ヒカク</t>
    </rPh>
    <rPh sb="272" eb="273">
      <t>アタイ</t>
    </rPh>
    <rPh sb="274" eb="276">
      <t>カイゼン</t>
    </rPh>
    <rPh sb="350" eb="352">
      <t>キンネン</t>
    </rPh>
    <rPh sb="352" eb="354">
      <t>テイカ</t>
    </rPh>
    <rPh sb="363" eb="365">
      <t>ネンド</t>
    </rPh>
    <rPh sb="369" eb="371">
      <t>ゾウセツ</t>
    </rPh>
    <rPh sb="371" eb="373">
      <t>コウジ</t>
    </rPh>
    <rPh sb="376" eb="380">
      <t>ショリノウリョク</t>
    </rPh>
    <rPh sb="381" eb="383">
      <t>コウジョウ</t>
    </rPh>
    <rPh sb="389" eb="393">
      <t>ショリスイリョウ</t>
    </rPh>
    <rPh sb="394" eb="396">
      <t>サンシュツ</t>
    </rPh>
    <rPh sb="396" eb="398">
      <t>ホウホウ</t>
    </rPh>
    <rPh sb="398" eb="400">
      <t>ヘンコウ</t>
    </rPh>
    <rPh sb="406" eb="408">
      <t>スイソク</t>
    </rPh>
    <rPh sb="450" eb="452">
      <t>オスイ</t>
    </rPh>
    <rPh sb="458" eb="464">
      <t>キョウヨウカイシクイキ</t>
    </rPh>
    <rPh sb="464" eb="466">
      <t>ジンコウ</t>
    </rPh>
    <rPh sb="467" eb="469">
      <t>ゾウカ</t>
    </rPh>
    <rPh sb="474" eb="477">
      <t>ゼンネンド</t>
    </rPh>
    <rPh sb="479" eb="480">
      <t>ヒク</t>
    </rPh>
    <rPh sb="481" eb="482">
      <t>アタイ</t>
    </rPh>
    <rPh sb="489" eb="491">
      <t>コンゴ</t>
    </rPh>
    <rPh sb="497" eb="501">
      <t>カンキョセイビ</t>
    </rPh>
    <rPh sb="514" eb="515">
      <t>トモナ</t>
    </rPh>
    <rPh sb="535" eb="537">
      <t>シセツ</t>
    </rPh>
    <rPh sb="537" eb="540">
      <t>リヨウリツ</t>
    </rPh>
    <rPh sb="541" eb="542">
      <t>オヨ</t>
    </rPh>
    <rPh sb="545" eb="549">
      <t>スイセンカリツ</t>
    </rPh>
    <rPh sb="551" eb="553">
      <t>ジョウショウ</t>
    </rPh>
    <rPh sb="555" eb="557">
      <t>ミコ</t>
    </rPh>
    <phoneticPr fontId="4"/>
  </si>
  <si>
    <t>　事業着手から約35年が経過しており、類似団体よりは低い比率ではあるものの、老朽化が進行している施設については修繕や改築の必要があります。
　平成30年度に中長期的な視点で管渠、処理場施設の状態を予測しながら、計画的・効率的に管理運営するための計画「ストックマネジメント計画」を策定しました。引き続きライフサイクルコストの低減に努めつつ、施設の耐震化など防災対策に取組んでいきます。</t>
    <rPh sb="146" eb="147">
      <t>ヒ</t>
    </rPh>
    <rPh sb="148" eb="149">
      <t>ツヅ</t>
    </rPh>
    <rPh sb="161" eb="163">
      <t>テイゲン</t>
    </rPh>
    <rPh sb="164" eb="165">
      <t>ツト</t>
    </rPh>
    <rPh sb="169" eb="171">
      <t>シセツ</t>
    </rPh>
    <rPh sb="172" eb="175">
      <t>タイシンカ</t>
    </rPh>
    <rPh sb="177" eb="181">
      <t>ボウサイタイサク</t>
    </rPh>
    <rPh sb="182" eb="184">
      <t>トリク</t>
    </rPh>
    <phoneticPr fontId="4"/>
  </si>
  <si>
    <t>　平成31年2月、令和元年度から令和10年度までの10年間について、計画的かつ合理的な経営を行い、安定的な事業運営を今後も持続させることを目的とした「下水道事業経営戦略」を策定しました。令和6年度には、投資・財政計画と実績の比較検証や、計画と乖離の原因の分析等を行い、持続可能な事業経営をするため、必要に応じて下水道事業経営戦略の見直しをしていきます。
　また、令和5年4月に下水道使用料の改定を実施したため、使用料収入の増加に伴い経費回収率が改善されましたが、老朽化や耐震化等の設備投資、物価上昇等による費用の増大に備えるため、水洗化の促進を積極的に行い今後の財源の確保に努めていきます。</t>
    <rPh sb="93" eb="95">
      <t>レイワ</t>
    </rPh>
    <rPh sb="96" eb="98">
      <t>ネンド</t>
    </rPh>
    <rPh sb="129" eb="130">
      <t>トウ</t>
    </rPh>
    <rPh sb="131" eb="132">
      <t>オコナ</t>
    </rPh>
    <rPh sb="149" eb="151">
      <t>ヒツヨウ</t>
    </rPh>
    <rPh sb="152" eb="153">
      <t>オウ</t>
    </rPh>
    <rPh sb="165" eb="167">
      <t>ミナオ</t>
    </rPh>
    <rPh sb="235" eb="238">
      <t>タイシンカ</t>
    </rPh>
    <rPh sb="238" eb="239">
      <t>トウ</t>
    </rPh>
    <rPh sb="245" eb="247">
      <t>ブッカ</t>
    </rPh>
    <rPh sb="247" eb="249">
      <t>ジョウショウ</t>
    </rPh>
    <rPh sb="249" eb="250">
      <t>トウ</t>
    </rPh>
    <rPh sb="253" eb="255">
      <t>ヒヨウ</t>
    </rPh>
    <rPh sb="256" eb="258">
      <t>ゾウダイ</t>
    </rPh>
    <rPh sb="259" eb="260">
      <t>ソナ</t>
    </rPh>
    <rPh sb="272" eb="275">
      <t>セッキョクテキ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</si>
</sst>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4E-4F95-ADE5-CDFAB8E8A0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0.09</c:v>
                </c:pt>
              </c:numCache>
            </c:numRef>
          </c:val>
          <c:smooth val="0"/>
          <c:extLst>
            <c:ext xmlns:c16="http://schemas.microsoft.com/office/drawing/2014/chart" uri="{C3380CC4-5D6E-409C-BE32-E72D297353CC}">
              <c16:uniqueId val="{00000001-D74E-4F95-ADE5-CDFAB8E8A0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68.86</c:v>
                </c:pt>
                <c:pt idx="1">
                  <c:v>72.349999999999994</c:v>
                </c:pt>
                <c:pt idx="2">
                  <c:v>74.56</c:v>
                </c:pt>
                <c:pt idx="3">
                  <c:v>61.15</c:v>
                </c:pt>
                <c:pt idx="4">
                  <c:v>56.83</c:v>
                </c:pt>
              </c:numCache>
            </c:numRef>
          </c:val>
          <c:extLst>
            <c:ext xmlns:c16="http://schemas.microsoft.com/office/drawing/2014/chart" uri="{C3380CC4-5D6E-409C-BE32-E72D297353CC}">
              <c16:uniqueId val="{00000000-DA2C-4726-9868-70FB7A52AF4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56.51</c:v>
                </c:pt>
              </c:numCache>
            </c:numRef>
          </c:val>
          <c:smooth val="0"/>
          <c:extLst>
            <c:ext xmlns:c16="http://schemas.microsoft.com/office/drawing/2014/chart" uri="{C3380CC4-5D6E-409C-BE32-E72D297353CC}">
              <c16:uniqueId val="{00000001-DA2C-4726-9868-70FB7A52AF4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84.42</c:v>
                </c:pt>
                <c:pt idx="1">
                  <c:v>84.99</c:v>
                </c:pt>
                <c:pt idx="2">
                  <c:v>85.73</c:v>
                </c:pt>
                <c:pt idx="3">
                  <c:v>86.62</c:v>
                </c:pt>
                <c:pt idx="4">
                  <c:v>86.39</c:v>
                </c:pt>
              </c:numCache>
            </c:numRef>
          </c:val>
          <c:extLst>
            <c:ext xmlns:c16="http://schemas.microsoft.com/office/drawing/2014/chart" uri="{C3380CC4-5D6E-409C-BE32-E72D297353CC}">
              <c16:uniqueId val="{00000000-0B2B-4CD9-88C8-6554A5B555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90.62</c:v>
                </c:pt>
              </c:numCache>
            </c:numRef>
          </c:val>
          <c:smooth val="0"/>
          <c:extLst>
            <c:ext xmlns:c16="http://schemas.microsoft.com/office/drawing/2014/chart" uri="{C3380CC4-5D6E-409C-BE32-E72D297353CC}">
              <c16:uniqueId val="{00000001-0B2B-4CD9-88C8-6554A5B555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106.04</c:v>
                </c:pt>
                <c:pt idx="1">
                  <c:v>104.94</c:v>
                </c:pt>
                <c:pt idx="2">
                  <c:v>105.17</c:v>
                </c:pt>
                <c:pt idx="3">
                  <c:v>104.87</c:v>
                </c:pt>
                <c:pt idx="4">
                  <c:v>105.4</c:v>
                </c:pt>
              </c:numCache>
            </c:numRef>
          </c:val>
          <c:extLst>
            <c:ext xmlns:c16="http://schemas.microsoft.com/office/drawing/2014/chart" uri="{C3380CC4-5D6E-409C-BE32-E72D297353CC}">
              <c16:uniqueId val="{00000000-A0B6-4B09-B312-8948D473E28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107.21</c:v>
                </c:pt>
                <c:pt idx="2">
                  <c:v>107.08</c:v>
                </c:pt>
                <c:pt idx="3">
                  <c:v>106.08</c:v>
                </c:pt>
                <c:pt idx="4">
                  <c:v>106.53</c:v>
                </c:pt>
              </c:numCache>
            </c:numRef>
          </c:val>
          <c:smooth val="0"/>
          <c:extLst>
            <c:ext xmlns:c16="http://schemas.microsoft.com/office/drawing/2014/chart" uri="{C3380CC4-5D6E-409C-BE32-E72D297353CC}">
              <c16:uniqueId val="{00000001-A0B6-4B09-B312-8948D473E28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6.07</c:v>
                </c:pt>
                <c:pt idx="1">
                  <c:v>8.66</c:v>
                </c:pt>
                <c:pt idx="2">
                  <c:v>11.16</c:v>
                </c:pt>
                <c:pt idx="3">
                  <c:v>13.25</c:v>
                </c:pt>
                <c:pt idx="4">
                  <c:v>15.59</c:v>
                </c:pt>
              </c:numCache>
            </c:numRef>
          </c:val>
          <c:extLst>
            <c:ext xmlns:c16="http://schemas.microsoft.com/office/drawing/2014/chart" uri="{C3380CC4-5D6E-409C-BE32-E72D297353CC}">
              <c16:uniqueId val="{00000000-F0A3-447F-83E1-5E63662E099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12.7</c:v>
                </c:pt>
                <c:pt idx="2">
                  <c:v>14.65</c:v>
                </c:pt>
                <c:pt idx="3">
                  <c:v>16.11</c:v>
                </c:pt>
                <c:pt idx="4">
                  <c:v>26.9</c:v>
                </c:pt>
              </c:numCache>
            </c:numRef>
          </c:val>
          <c:smooth val="0"/>
          <c:extLst>
            <c:ext xmlns:c16="http://schemas.microsoft.com/office/drawing/2014/chart" uri="{C3380CC4-5D6E-409C-BE32-E72D297353CC}">
              <c16:uniqueId val="{00000001-F0A3-447F-83E1-5E63662E099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1B-4708-81E6-1C9534F691C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0.1</c:v>
                </c:pt>
                <c:pt idx="3" formatCode="#,##0.00;&quot;△&quot;#,##0.00;&quot;-&quot;">
                  <c:v>0.17</c:v>
                </c:pt>
                <c:pt idx="4" formatCode="#,##0.00;&quot;△&quot;#,##0.00;&quot;-&quot;">
                  <c:v>2.08</c:v>
                </c:pt>
              </c:numCache>
            </c:numRef>
          </c:val>
          <c:smooth val="0"/>
          <c:extLst>
            <c:ext xmlns:c16="http://schemas.microsoft.com/office/drawing/2014/chart" uri="{C3380CC4-5D6E-409C-BE32-E72D297353CC}">
              <c16:uniqueId val="{00000001-F91B-4708-81E6-1C9534F691C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74-47FF-817C-20E714A38D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43.71</c:v>
                </c:pt>
                <c:pt idx="2">
                  <c:v>45.94</c:v>
                </c:pt>
                <c:pt idx="3">
                  <c:v>29.34</c:v>
                </c:pt>
                <c:pt idx="4">
                  <c:v>18.41</c:v>
                </c:pt>
              </c:numCache>
            </c:numRef>
          </c:val>
          <c:smooth val="0"/>
          <c:extLst>
            <c:ext xmlns:c16="http://schemas.microsoft.com/office/drawing/2014/chart" uri="{C3380CC4-5D6E-409C-BE32-E72D297353CC}">
              <c16:uniqueId val="{00000001-9574-47FF-817C-20E714A38D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59.87</c:v>
                </c:pt>
                <c:pt idx="1">
                  <c:v>61.22</c:v>
                </c:pt>
                <c:pt idx="2">
                  <c:v>53.43</c:v>
                </c:pt>
                <c:pt idx="3">
                  <c:v>51.62</c:v>
                </c:pt>
                <c:pt idx="4">
                  <c:v>54.76</c:v>
                </c:pt>
              </c:numCache>
            </c:numRef>
          </c:val>
          <c:extLst>
            <c:ext xmlns:c16="http://schemas.microsoft.com/office/drawing/2014/chart" uri="{C3380CC4-5D6E-409C-BE32-E72D297353CC}">
              <c16:uniqueId val="{00000000-3143-410E-B385-BB18CC4CF72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40.67</c:v>
                </c:pt>
                <c:pt idx="2">
                  <c:v>47.7</c:v>
                </c:pt>
                <c:pt idx="3">
                  <c:v>50.59</c:v>
                </c:pt>
                <c:pt idx="4">
                  <c:v>74.790000000000006</c:v>
                </c:pt>
              </c:numCache>
            </c:numRef>
          </c:val>
          <c:smooth val="0"/>
          <c:extLst>
            <c:ext xmlns:c16="http://schemas.microsoft.com/office/drawing/2014/chart" uri="{C3380CC4-5D6E-409C-BE32-E72D297353CC}">
              <c16:uniqueId val="{00000001-3143-410E-B385-BB18CC4CF72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2457.34</c:v>
                </c:pt>
                <c:pt idx="1">
                  <c:v>2268.0700000000002</c:v>
                </c:pt>
                <c:pt idx="2">
                  <c:v>2205.2399999999998</c:v>
                </c:pt>
                <c:pt idx="3">
                  <c:v>2202.04</c:v>
                </c:pt>
                <c:pt idx="4">
                  <c:v>1735.47</c:v>
                </c:pt>
              </c:numCache>
            </c:numRef>
          </c:val>
          <c:extLst>
            <c:ext xmlns:c16="http://schemas.microsoft.com/office/drawing/2014/chart" uri="{C3380CC4-5D6E-409C-BE32-E72D297353CC}">
              <c16:uniqueId val="{00000000-32C8-4C1F-B91A-8656201B38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767.56</c:v>
                </c:pt>
              </c:numCache>
            </c:numRef>
          </c:val>
          <c:smooth val="0"/>
          <c:extLst>
            <c:ext xmlns:c16="http://schemas.microsoft.com/office/drawing/2014/chart" uri="{C3380CC4-5D6E-409C-BE32-E72D297353CC}">
              <c16:uniqueId val="{00000001-32C8-4C1F-B91A-8656201B38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81.02</c:v>
                </c:pt>
                <c:pt idx="1">
                  <c:v>80.19</c:v>
                </c:pt>
                <c:pt idx="2">
                  <c:v>80.13</c:v>
                </c:pt>
                <c:pt idx="3">
                  <c:v>80.33</c:v>
                </c:pt>
                <c:pt idx="4">
                  <c:v>97.81</c:v>
                </c:pt>
              </c:numCache>
            </c:numRef>
          </c:val>
          <c:extLst>
            <c:ext xmlns:c16="http://schemas.microsoft.com/office/drawing/2014/chart" uri="{C3380CC4-5D6E-409C-BE32-E72D297353CC}">
              <c16:uniqueId val="{00000000-2206-4668-B699-8B1F8B67AC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90.23</c:v>
                </c:pt>
              </c:numCache>
            </c:numRef>
          </c:val>
          <c:smooth val="0"/>
          <c:extLst>
            <c:ext xmlns:c16="http://schemas.microsoft.com/office/drawing/2014/chart" uri="{C3380CC4-5D6E-409C-BE32-E72D297353CC}">
              <c16:uniqueId val="{00000001-2206-4668-B699-8B1F8B67AC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7A54-4061-99FC-514B767D09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170.2</c:v>
                </c:pt>
              </c:numCache>
            </c:numRef>
          </c:val>
          <c:smooth val="0"/>
          <c:extLst>
            <c:ext xmlns:c16="http://schemas.microsoft.com/office/drawing/2014/chart" uri="{C3380CC4-5D6E-409C-BE32-E72D297353CC}">
              <c16:uniqueId val="{00000001-7A54-4061-99FC-514B767D09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高根沢町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28803</v>
      </c>
      <c r="AM8" s="41"/>
      <c r="AN8" s="41"/>
      <c r="AO8" s="41"/>
      <c r="AP8" s="41"/>
      <c r="AQ8" s="41"/>
      <c r="AR8" s="41"/>
      <c r="AS8" s="41"/>
      <c r="AT8" s="34">
        <f>データ!T6</f>
        <v>70.87</v>
      </c>
      <c r="AU8" s="34"/>
      <c r="AV8" s="34"/>
      <c r="AW8" s="34"/>
      <c r="AX8" s="34"/>
      <c r="AY8" s="34"/>
      <c r="AZ8" s="34"/>
      <c r="BA8" s="34"/>
      <c r="BB8" s="34">
        <f>データ!U6</f>
        <v>406.42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66.400000000000006</v>
      </c>
      <c r="J10" s="34"/>
      <c r="K10" s="34"/>
      <c r="L10" s="34"/>
      <c r="M10" s="34"/>
      <c r="N10" s="34"/>
      <c r="O10" s="34"/>
      <c r="P10" s="34">
        <f>データ!P6</f>
        <v>62.04</v>
      </c>
      <c r="Q10" s="34"/>
      <c r="R10" s="34"/>
      <c r="S10" s="34"/>
      <c r="T10" s="34"/>
      <c r="U10" s="34"/>
      <c r="V10" s="34"/>
      <c r="W10" s="34">
        <f>データ!Q6</f>
        <v>97.34</v>
      </c>
      <c r="X10" s="34"/>
      <c r="Y10" s="34"/>
      <c r="Z10" s="34"/>
      <c r="AA10" s="34"/>
      <c r="AB10" s="34"/>
      <c r="AC10" s="34"/>
      <c r="AD10" s="41">
        <f>データ!R6</f>
        <v>2893</v>
      </c>
      <c r="AE10" s="41"/>
      <c r="AF10" s="41"/>
      <c r="AG10" s="41"/>
      <c r="AH10" s="41"/>
      <c r="AI10" s="41"/>
      <c r="AJ10" s="41"/>
      <c r="AK10" s="2"/>
      <c r="AL10" s="41">
        <f>データ!V6</f>
        <v>17842</v>
      </c>
      <c r="AM10" s="41"/>
      <c r="AN10" s="41"/>
      <c r="AO10" s="41"/>
      <c r="AP10" s="41"/>
      <c r="AQ10" s="41"/>
      <c r="AR10" s="41"/>
      <c r="AS10" s="41"/>
      <c r="AT10" s="34">
        <f>データ!W6</f>
        <v>4.2699999999999996</v>
      </c>
      <c r="AU10" s="34"/>
      <c r="AV10" s="34"/>
      <c r="AW10" s="34"/>
      <c r="AX10" s="34"/>
      <c r="AY10" s="34"/>
      <c r="AZ10" s="34"/>
      <c r="BA10" s="34"/>
      <c r="BB10" s="34">
        <f>データ!X6</f>
        <v>4178.45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KxUaBQpDJSpYc/dbEZlP47hOMnTeVnFb9K9YTdTnL7+BCraKykWMH4Q3U/ol/zMaPTRhnpTgh5XKvlhZJunfA==" saltValue="Ezt8aP0X1MhPwz7Cvtn0d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93866</v>
      </c>
      <c r="D6" s="19">
        <f t="shared" si="3"/>
        <v>46</v>
      </c>
      <c r="E6" s="19">
        <f t="shared" si="3"/>
        <v>17</v>
      </c>
      <c r="F6" s="19">
        <f t="shared" si="3"/>
        <v>1</v>
      </c>
      <c r="G6" s="19">
        <f t="shared" si="3"/>
        <v>0</v>
      </c>
      <c r="H6" s="19" t="str">
        <f t="shared" si="3"/>
        <v>栃木県　高根沢町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66.400000000000006</v>
      </c>
      <c r="P6" s="20">
        <f t="shared" si="3"/>
        <v>62.04</v>
      </c>
      <c r="Q6" s="20">
        <f t="shared" si="3"/>
        <v>97.34</v>
      </c>
      <c r="R6" s="20">
        <f t="shared" si="3"/>
        <v>2893</v>
      </c>
      <c r="S6" s="20">
        <f t="shared" si="3"/>
        <v>28803</v>
      </c>
      <c r="T6" s="20">
        <f t="shared" si="3"/>
        <v>70.87</v>
      </c>
      <c r="U6" s="20">
        <f t="shared" si="3"/>
        <v>406.42</v>
      </c>
      <c r="V6" s="20">
        <f t="shared" si="3"/>
        <v>17842</v>
      </c>
      <c r="W6" s="20">
        <f t="shared" si="3"/>
        <v>4.2699999999999996</v>
      </c>
      <c r="X6" s="20">
        <f t="shared" si="3"/>
        <v>4178.45</v>
      </c>
      <c r="Y6" s="21">
        <f>IF(Y7="",NA(),Y7)</f>
        <v>106.04</v>
      </c>
      <c r="Z6" s="21">
        <f t="shared" ref="Z6:AH6" si="4">IF(Z7="",NA(),Z7)</f>
        <v>104.94</v>
      </c>
      <c r="AA6" s="21">
        <f t="shared" si="4"/>
        <v>105.17</v>
      </c>
      <c r="AB6" s="21">
        <f t="shared" si="4"/>
        <v>104.87</v>
      </c>
      <c r="AC6" s="21">
        <f t="shared" si="4"/>
        <v>105.4</v>
      </c>
      <c r="AD6" s="21">
        <f t="shared" si="4"/>
        <v>106.57</v>
      </c>
      <c r="AE6" s="21">
        <f t="shared" si="4"/>
        <v>107.21</v>
      </c>
      <c r="AF6" s="21">
        <f t="shared" si="4"/>
        <v>107.08</v>
      </c>
      <c r="AG6" s="21">
        <f t="shared" si="4"/>
        <v>106.08</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53.44</v>
      </c>
      <c r="AP6" s="21">
        <f t="shared" si="5"/>
        <v>43.71</v>
      </c>
      <c r="AQ6" s="21">
        <f t="shared" si="5"/>
        <v>45.94</v>
      </c>
      <c r="AR6" s="21">
        <f t="shared" si="5"/>
        <v>29.34</v>
      </c>
      <c r="AS6" s="21">
        <f t="shared" si="5"/>
        <v>18.41</v>
      </c>
      <c r="AT6" s="20" t="str">
        <f>IF(AT7="","",IF(AT7="-","【-】","【"&amp;SUBSTITUTE(TEXT(AT7,"#,##0.00"),"-","△")&amp;"】"))</f>
        <v>【3.03】</v>
      </c>
      <c r="AU6" s="21">
        <f>IF(AU7="",NA(),AU7)</f>
        <v>59.87</v>
      </c>
      <c r="AV6" s="21">
        <f t="shared" ref="AV6:BD6" si="6">IF(AV7="",NA(),AV7)</f>
        <v>61.22</v>
      </c>
      <c r="AW6" s="21">
        <f t="shared" si="6"/>
        <v>53.43</v>
      </c>
      <c r="AX6" s="21">
        <f t="shared" si="6"/>
        <v>51.62</v>
      </c>
      <c r="AY6" s="21">
        <f t="shared" si="6"/>
        <v>54.76</v>
      </c>
      <c r="AZ6" s="21">
        <f t="shared" si="6"/>
        <v>47.03</v>
      </c>
      <c r="BA6" s="21">
        <f t="shared" si="6"/>
        <v>40.67</v>
      </c>
      <c r="BB6" s="21">
        <f t="shared" si="6"/>
        <v>47.7</v>
      </c>
      <c r="BC6" s="21">
        <f t="shared" si="6"/>
        <v>50.59</v>
      </c>
      <c r="BD6" s="21">
        <f t="shared" si="6"/>
        <v>74.790000000000006</v>
      </c>
      <c r="BE6" s="20" t="str">
        <f>IF(BE7="","",IF(BE7="-","【-】","【"&amp;SUBSTITUTE(TEXT(BE7,"#,##0.00"),"-","△")&amp;"】"))</f>
        <v>【78.43】</v>
      </c>
      <c r="BF6" s="21">
        <f>IF(BF7="",NA(),BF7)</f>
        <v>2457.34</v>
      </c>
      <c r="BG6" s="21">
        <f t="shared" ref="BG6:BO6" si="7">IF(BG7="",NA(),BG7)</f>
        <v>2268.0700000000002</v>
      </c>
      <c r="BH6" s="21">
        <f t="shared" si="7"/>
        <v>2205.2399999999998</v>
      </c>
      <c r="BI6" s="21">
        <f t="shared" si="7"/>
        <v>2202.04</v>
      </c>
      <c r="BJ6" s="21">
        <f t="shared" si="7"/>
        <v>1735.47</v>
      </c>
      <c r="BK6" s="21">
        <f t="shared" si="7"/>
        <v>1001.3</v>
      </c>
      <c r="BL6" s="21">
        <f t="shared" si="7"/>
        <v>1050.51</v>
      </c>
      <c r="BM6" s="21">
        <f t="shared" si="7"/>
        <v>1102.01</v>
      </c>
      <c r="BN6" s="21">
        <f t="shared" si="7"/>
        <v>987.36</v>
      </c>
      <c r="BO6" s="21">
        <f t="shared" si="7"/>
        <v>767.56</v>
      </c>
      <c r="BP6" s="20" t="str">
        <f>IF(BP7="","",IF(BP7="-","【-】","【"&amp;SUBSTITUTE(TEXT(BP7,"#,##0.00"),"-","△")&amp;"】"))</f>
        <v>【630.82】</v>
      </c>
      <c r="BQ6" s="21">
        <f>IF(BQ7="",NA(),BQ7)</f>
        <v>81.02</v>
      </c>
      <c r="BR6" s="21">
        <f t="shared" ref="BR6:BZ6" si="8">IF(BR7="",NA(),BR7)</f>
        <v>80.19</v>
      </c>
      <c r="BS6" s="21">
        <f t="shared" si="8"/>
        <v>80.13</v>
      </c>
      <c r="BT6" s="21">
        <f t="shared" si="8"/>
        <v>80.33</v>
      </c>
      <c r="BU6" s="21">
        <f t="shared" si="8"/>
        <v>97.81</v>
      </c>
      <c r="BV6" s="21">
        <f t="shared" si="8"/>
        <v>81.88</v>
      </c>
      <c r="BW6" s="21">
        <f t="shared" si="8"/>
        <v>82.65</v>
      </c>
      <c r="BX6" s="21">
        <f t="shared" si="8"/>
        <v>82.55</v>
      </c>
      <c r="BY6" s="21">
        <f t="shared" si="8"/>
        <v>83.55</v>
      </c>
      <c r="BZ6" s="21">
        <f t="shared" si="8"/>
        <v>90.23</v>
      </c>
      <c r="CA6" s="20" t="str">
        <f>IF(CA7="","",IF(CA7="-","【-】","【"&amp;SUBSTITUTE(TEXT(CA7,"#,##0.00"),"-","△")&amp;"】"))</f>
        <v>【97.81】</v>
      </c>
      <c r="CB6" s="21">
        <f>IF(CB7="",NA(),CB7)</f>
        <v>150</v>
      </c>
      <c r="CC6" s="21">
        <f t="shared" ref="CC6:CK6" si="9">IF(CC7="",NA(),CC7)</f>
        <v>150</v>
      </c>
      <c r="CD6" s="21">
        <f t="shared" si="9"/>
        <v>150</v>
      </c>
      <c r="CE6" s="21">
        <f t="shared" si="9"/>
        <v>150</v>
      </c>
      <c r="CF6" s="21">
        <f t="shared" si="9"/>
        <v>150</v>
      </c>
      <c r="CG6" s="21">
        <f t="shared" si="9"/>
        <v>187.55</v>
      </c>
      <c r="CH6" s="21">
        <f t="shared" si="9"/>
        <v>186.3</v>
      </c>
      <c r="CI6" s="21">
        <f t="shared" si="9"/>
        <v>188.38</v>
      </c>
      <c r="CJ6" s="21">
        <f t="shared" si="9"/>
        <v>185.98</v>
      </c>
      <c r="CK6" s="21">
        <f t="shared" si="9"/>
        <v>170.2</v>
      </c>
      <c r="CL6" s="20" t="str">
        <f>IF(CL7="","",IF(CL7="-","【-】","【"&amp;SUBSTITUTE(TEXT(CL7,"#,##0.00"),"-","△")&amp;"】"))</f>
        <v>【138.75】</v>
      </c>
      <c r="CM6" s="21">
        <f>IF(CM7="",NA(),CM7)</f>
        <v>68.86</v>
      </c>
      <c r="CN6" s="21">
        <f t="shared" ref="CN6:CV6" si="10">IF(CN7="",NA(),CN7)</f>
        <v>72.349999999999994</v>
      </c>
      <c r="CO6" s="21">
        <f t="shared" si="10"/>
        <v>74.56</v>
      </c>
      <c r="CP6" s="21">
        <f t="shared" si="10"/>
        <v>61.15</v>
      </c>
      <c r="CQ6" s="21">
        <f t="shared" si="10"/>
        <v>56.83</v>
      </c>
      <c r="CR6" s="21">
        <f t="shared" si="10"/>
        <v>50.94</v>
      </c>
      <c r="CS6" s="21">
        <f t="shared" si="10"/>
        <v>50.53</v>
      </c>
      <c r="CT6" s="21">
        <f t="shared" si="10"/>
        <v>51.42</v>
      </c>
      <c r="CU6" s="21">
        <f t="shared" si="10"/>
        <v>48.95</v>
      </c>
      <c r="CV6" s="21">
        <f t="shared" si="10"/>
        <v>56.51</v>
      </c>
      <c r="CW6" s="20" t="str">
        <f>IF(CW7="","",IF(CW7="-","【-】","【"&amp;SUBSTITUTE(TEXT(CW7,"#,##0.00"),"-","△")&amp;"】"))</f>
        <v>【58.94】</v>
      </c>
      <c r="CX6" s="21">
        <f>IF(CX7="",NA(),CX7)</f>
        <v>84.42</v>
      </c>
      <c r="CY6" s="21">
        <f t="shared" ref="CY6:DG6" si="11">IF(CY7="",NA(),CY7)</f>
        <v>84.99</v>
      </c>
      <c r="CZ6" s="21">
        <f t="shared" si="11"/>
        <v>85.73</v>
      </c>
      <c r="DA6" s="21">
        <f t="shared" si="11"/>
        <v>86.62</v>
      </c>
      <c r="DB6" s="21">
        <f t="shared" si="11"/>
        <v>86.39</v>
      </c>
      <c r="DC6" s="21">
        <f t="shared" si="11"/>
        <v>82.55</v>
      </c>
      <c r="DD6" s="21">
        <f t="shared" si="11"/>
        <v>82.08</v>
      </c>
      <c r="DE6" s="21">
        <f t="shared" si="11"/>
        <v>81.34</v>
      </c>
      <c r="DF6" s="21">
        <f t="shared" si="11"/>
        <v>81.14</v>
      </c>
      <c r="DG6" s="21">
        <f t="shared" si="11"/>
        <v>90.62</v>
      </c>
      <c r="DH6" s="20" t="str">
        <f>IF(DH7="","",IF(DH7="-","【-】","【"&amp;SUBSTITUTE(TEXT(DH7,"#,##0.00"),"-","△")&amp;"】"))</f>
        <v>【95.91】</v>
      </c>
      <c r="DI6" s="21">
        <f>IF(DI7="",NA(),DI7)</f>
        <v>6.07</v>
      </c>
      <c r="DJ6" s="21">
        <f t="shared" ref="DJ6:DR6" si="12">IF(DJ7="",NA(),DJ7)</f>
        <v>8.66</v>
      </c>
      <c r="DK6" s="21">
        <f t="shared" si="12"/>
        <v>11.16</v>
      </c>
      <c r="DL6" s="21">
        <f t="shared" si="12"/>
        <v>13.25</v>
      </c>
      <c r="DM6" s="21">
        <f t="shared" si="12"/>
        <v>15.59</v>
      </c>
      <c r="DN6" s="21">
        <f t="shared" si="12"/>
        <v>15.85</v>
      </c>
      <c r="DO6" s="21">
        <f t="shared" si="12"/>
        <v>12.7</v>
      </c>
      <c r="DP6" s="21">
        <f t="shared" si="12"/>
        <v>14.65</v>
      </c>
      <c r="DQ6" s="21">
        <f t="shared" si="12"/>
        <v>16.11</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1">
        <f t="shared" si="13"/>
        <v>0.1</v>
      </c>
      <c r="EB6" s="21">
        <f t="shared" si="13"/>
        <v>0.17</v>
      </c>
      <c r="EC6" s="21">
        <f t="shared" si="13"/>
        <v>2.08</v>
      </c>
      <c r="ED6" s="20" t="str">
        <f>IF(ED7="","",IF(ED7="-","【-】","【"&amp;SUBSTITUTE(TEXT(ED7,"#,##0.00"),"-","△")&amp;"】"))</f>
        <v>【8.68】</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0.09</v>
      </c>
      <c r="EO6" s="20" t="str">
        <f>IF(EO7="","",IF(EO7="-","【-】","【"&amp;SUBSTITUTE(TEXT(EO7,"#,##0.00"),"-","△")&amp;"】"))</f>
        <v>【0.22】</v>
      </c>
    </row>
    <row r="7" spans="1:148" s="22" customFormat="1" x14ac:dyDescent="0.2">
      <c r="A7" s="14"/>
      <c r="B7" s="23">
        <v>2023</v>
      </c>
      <c r="C7" s="23">
        <v>93866</v>
      </c>
      <c r="D7" s="23">
        <v>46</v>
      </c>
      <c r="E7" s="23">
        <v>17</v>
      </c>
      <c r="F7" s="23">
        <v>1</v>
      </c>
      <c r="G7" s="23">
        <v>0</v>
      </c>
      <c r="H7" s="23" t="s">
        <v>96</v>
      </c>
      <c r="I7" s="23" t="s">
        <v>97</v>
      </c>
      <c r="J7" s="23" t="s">
        <v>98</v>
      </c>
      <c r="K7" s="23" t="s">
        <v>99</v>
      </c>
      <c r="L7" s="23" t="s">
        <v>100</v>
      </c>
      <c r="M7" s="23" t="s">
        <v>101</v>
      </c>
      <c r="N7" s="24" t="s">
        <v>102</v>
      </c>
      <c r="O7" s="24">
        <v>66.400000000000006</v>
      </c>
      <c r="P7" s="24">
        <v>62.04</v>
      </c>
      <c r="Q7" s="24">
        <v>97.34</v>
      </c>
      <c r="R7" s="24">
        <v>2893</v>
      </c>
      <c r="S7" s="24">
        <v>28803</v>
      </c>
      <c r="T7" s="24">
        <v>70.87</v>
      </c>
      <c r="U7" s="24">
        <v>406.42</v>
      </c>
      <c r="V7" s="24">
        <v>17842</v>
      </c>
      <c r="W7" s="24">
        <v>4.2699999999999996</v>
      </c>
      <c r="X7" s="24">
        <v>4178.45</v>
      </c>
      <c r="Y7" s="24">
        <v>106.04</v>
      </c>
      <c r="Z7" s="24">
        <v>104.94</v>
      </c>
      <c r="AA7" s="24">
        <v>105.17</v>
      </c>
      <c r="AB7" s="24">
        <v>104.87</v>
      </c>
      <c r="AC7" s="24">
        <v>105.4</v>
      </c>
      <c r="AD7" s="24">
        <v>106.57</v>
      </c>
      <c r="AE7" s="24">
        <v>107.21</v>
      </c>
      <c r="AF7" s="24">
        <v>107.08</v>
      </c>
      <c r="AG7" s="24">
        <v>106.08</v>
      </c>
      <c r="AH7" s="24">
        <v>106.53</v>
      </c>
      <c r="AI7" s="24">
        <v>105.91</v>
      </c>
      <c r="AJ7" s="24">
        <v>0</v>
      </c>
      <c r="AK7" s="24">
        <v>0</v>
      </c>
      <c r="AL7" s="24">
        <v>0</v>
      </c>
      <c r="AM7" s="24">
        <v>0</v>
      </c>
      <c r="AN7" s="24">
        <v>0</v>
      </c>
      <c r="AO7" s="24">
        <v>53.44</v>
      </c>
      <c r="AP7" s="24">
        <v>43.71</v>
      </c>
      <c r="AQ7" s="24">
        <v>45.94</v>
      </c>
      <c r="AR7" s="24">
        <v>29.34</v>
      </c>
      <c r="AS7" s="24">
        <v>18.41</v>
      </c>
      <c r="AT7" s="24">
        <v>3.03</v>
      </c>
      <c r="AU7" s="24">
        <v>59.87</v>
      </c>
      <c r="AV7" s="24">
        <v>61.22</v>
      </c>
      <c r="AW7" s="24">
        <v>53.43</v>
      </c>
      <c r="AX7" s="24">
        <v>51.62</v>
      </c>
      <c r="AY7" s="24">
        <v>54.76</v>
      </c>
      <c r="AZ7" s="24">
        <v>47.03</v>
      </c>
      <c r="BA7" s="24">
        <v>40.67</v>
      </c>
      <c r="BB7" s="24">
        <v>47.7</v>
      </c>
      <c r="BC7" s="24">
        <v>50.59</v>
      </c>
      <c r="BD7" s="24">
        <v>74.790000000000006</v>
      </c>
      <c r="BE7" s="24">
        <v>78.430000000000007</v>
      </c>
      <c r="BF7" s="24">
        <v>2457.34</v>
      </c>
      <c r="BG7" s="24">
        <v>2268.0700000000002</v>
      </c>
      <c r="BH7" s="24">
        <v>2205.2399999999998</v>
      </c>
      <c r="BI7" s="24">
        <v>2202.04</v>
      </c>
      <c r="BJ7" s="24">
        <v>1735.47</v>
      </c>
      <c r="BK7" s="24">
        <v>1001.3</v>
      </c>
      <c r="BL7" s="24">
        <v>1050.51</v>
      </c>
      <c r="BM7" s="24">
        <v>1102.01</v>
      </c>
      <c r="BN7" s="24">
        <v>987.36</v>
      </c>
      <c r="BO7" s="24">
        <v>767.56</v>
      </c>
      <c r="BP7" s="24">
        <v>630.82000000000005</v>
      </c>
      <c r="BQ7" s="24">
        <v>81.02</v>
      </c>
      <c r="BR7" s="24">
        <v>80.19</v>
      </c>
      <c r="BS7" s="24">
        <v>80.13</v>
      </c>
      <c r="BT7" s="24">
        <v>80.33</v>
      </c>
      <c r="BU7" s="24">
        <v>97.81</v>
      </c>
      <c r="BV7" s="24">
        <v>81.88</v>
      </c>
      <c r="BW7" s="24">
        <v>82.65</v>
      </c>
      <c r="BX7" s="24">
        <v>82.55</v>
      </c>
      <c r="BY7" s="24">
        <v>83.55</v>
      </c>
      <c r="BZ7" s="24">
        <v>90.23</v>
      </c>
      <c r="CA7" s="24">
        <v>97.81</v>
      </c>
      <c r="CB7" s="24">
        <v>150</v>
      </c>
      <c r="CC7" s="24">
        <v>150</v>
      </c>
      <c r="CD7" s="24">
        <v>150</v>
      </c>
      <c r="CE7" s="24">
        <v>150</v>
      </c>
      <c r="CF7" s="24">
        <v>150</v>
      </c>
      <c r="CG7" s="24">
        <v>187.55</v>
      </c>
      <c r="CH7" s="24">
        <v>186.3</v>
      </c>
      <c r="CI7" s="24">
        <v>188.38</v>
      </c>
      <c r="CJ7" s="24">
        <v>185.98</v>
      </c>
      <c r="CK7" s="24">
        <v>170.2</v>
      </c>
      <c r="CL7" s="24">
        <v>138.75</v>
      </c>
      <c r="CM7" s="24">
        <v>68.86</v>
      </c>
      <c r="CN7" s="24">
        <v>72.349999999999994</v>
      </c>
      <c r="CO7" s="24">
        <v>74.56</v>
      </c>
      <c r="CP7" s="24">
        <v>61.15</v>
      </c>
      <c r="CQ7" s="24">
        <v>56.83</v>
      </c>
      <c r="CR7" s="24">
        <v>50.94</v>
      </c>
      <c r="CS7" s="24">
        <v>50.53</v>
      </c>
      <c r="CT7" s="24">
        <v>51.42</v>
      </c>
      <c r="CU7" s="24">
        <v>48.95</v>
      </c>
      <c r="CV7" s="24">
        <v>56.51</v>
      </c>
      <c r="CW7" s="24">
        <v>58.94</v>
      </c>
      <c r="CX7" s="24">
        <v>84.42</v>
      </c>
      <c r="CY7" s="24">
        <v>84.99</v>
      </c>
      <c r="CZ7" s="24">
        <v>85.73</v>
      </c>
      <c r="DA7" s="24">
        <v>86.62</v>
      </c>
      <c r="DB7" s="24">
        <v>86.39</v>
      </c>
      <c r="DC7" s="24">
        <v>82.55</v>
      </c>
      <c r="DD7" s="24">
        <v>82.08</v>
      </c>
      <c r="DE7" s="24">
        <v>81.34</v>
      </c>
      <c r="DF7" s="24">
        <v>81.14</v>
      </c>
      <c r="DG7" s="24">
        <v>90.62</v>
      </c>
      <c r="DH7" s="24">
        <v>95.91</v>
      </c>
      <c r="DI7" s="24">
        <v>6.07</v>
      </c>
      <c r="DJ7" s="24">
        <v>8.66</v>
      </c>
      <c r="DK7" s="24">
        <v>11.16</v>
      </c>
      <c r="DL7" s="24">
        <v>13.25</v>
      </c>
      <c r="DM7" s="24">
        <v>15.59</v>
      </c>
      <c r="DN7" s="24">
        <v>15.85</v>
      </c>
      <c r="DO7" s="24">
        <v>12.7</v>
      </c>
      <c r="DP7" s="24">
        <v>14.65</v>
      </c>
      <c r="DQ7" s="24">
        <v>16.11</v>
      </c>
      <c r="DR7" s="24">
        <v>26.9</v>
      </c>
      <c r="DS7" s="24">
        <v>41.09</v>
      </c>
      <c r="DT7" s="24">
        <v>0</v>
      </c>
      <c r="DU7" s="24">
        <v>0</v>
      </c>
      <c r="DV7" s="24">
        <v>0</v>
      </c>
      <c r="DW7" s="24">
        <v>0</v>
      </c>
      <c r="DX7" s="24">
        <v>0</v>
      </c>
      <c r="DY7" s="24">
        <v>0</v>
      </c>
      <c r="DZ7" s="24">
        <v>0</v>
      </c>
      <c r="EA7" s="24">
        <v>0.1</v>
      </c>
      <c r="EB7" s="24">
        <v>0.17</v>
      </c>
      <c r="EC7" s="24">
        <v>2.08</v>
      </c>
      <c r="ED7" s="24">
        <v>8.68</v>
      </c>
      <c r="EE7" s="24">
        <v>0</v>
      </c>
      <c r="EF7" s="24">
        <v>0</v>
      </c>
      <c r="EG7" s="24">
        <v>0</v>
      </c>
      <c r="EH7" s="24">
        <v>0</v>
      </c>
      <c r="EI7" s="24">
        <v>0</v>
      </c>
      <c r="EJ7" s="24">
        <v>0.15</v>
      </c>
      <c r="EK7" s="24">
        <v>1.65</v>
      </c>
      <c r="EL7" s="24">
        <v>0.14000000000000001</v>
      </c>
      <c r="EM7" s="24">
        <v>0.08</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2025-01-24T06:59:25Z</dcterms:created>
  <dcterms:modified xsi:type="dcterms:W3CDTF">2025-02-28T11:26:52Z</dcterms:modified>
  <cp:category/>
</cp:coreProperties>
</file>