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6下水（農集）\"/>
    </mc:Choice>
  </mc:AlternateContent>
  <workbookProtection workbookAlgorithmName="SHA-512" workbookHashValue="Y/18IMZxiM8ZSbyBpa0cITzCVXdXTaXtCMgdZNjePkQh3sBrW+DkYPUpxPmgUj+QcqE4LdaU3cGcguHYPcpUNg==" workbookSaltValue="vCOu0MZVr+SkvsZKwZr1V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<sst xmlns="http://schemas.openxmlformats.org/spreadsheetml/2006/main" count="297" uniqueCount="117">
  <si>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</si>
  <si>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</si>
  <si>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</si>
  <si>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</si>
  <si>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</si>
  <si>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</si>
  <si>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</si>
  <si>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</si>
  <si>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</si>
  <si>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</si>
  <si>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</si>
  <si>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</si>
  <si>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</si>
  <si>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</si>
  <si>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</si>
  <si>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</si>
  <si>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</si>
  <si>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</si>
  <si>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</si>
  <si>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</si>
  <si>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</si>
  <si>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</si>
  <si>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</si>
  <si>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</si>
  <si>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</si>
  <si>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</si>
  <si>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</si>
  <si>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</si>
  <si>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</si>
  <si>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</si>
  <si>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</si>
  <si>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</si>
  <si>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</si>
  <si>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</si>
  <si>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</si>
  <si>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</si>
  <si>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</si>
  <si>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</si>
  <si>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</si>
  <si>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</si>
  <si>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</si>
  <si>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</si>
  <si>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</si>
  <si>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</si>
  <si>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</si>
  <si>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</si>
  <si>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</si>
  <si>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</si>
  <si>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</si>
  <si>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</si>
  <si>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</si>
  <si>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</si>
  <si>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</si>
  <si>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</si>
  <si>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</si>
  <si>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</si>
  <si>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</si>
  <si>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</si>
  <si>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</si>
  <si>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</si>
  <si>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</si>
  <si>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</si>
  <si>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</si>
  <si>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</si>
  <si>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</si>
  <si>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</si>
  <si>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</si>
  <si>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</si>
  <si>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</si>
  <si>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</si>
  <si>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</si>
  <si>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</si>
  <si>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</si>
  <si>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</si>
  <si>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</si>
  <si>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</si>
  <si>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</si>
  <si>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</si>
  <si>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</si>
  <si>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</si>
  <si>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</si>
  <si>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</si>
  <si>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</si>
  <si>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</si>
  <si>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</si>
  <si>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</si>
  <si>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</si>
  <si>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</si>
  <si>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</si>
  <si>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</si>
  <si>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</si>
  <si>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</si>
  <si>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</si>
  <si>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</si>
  <si>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</si>
  <si>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</si>
  <si>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高根沢町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</si>
  <si>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</si>
  <si>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</si>
  <si>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</si>
  <si>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</si>
  <si>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</si>
  <si>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</si>
  <si>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</si>
  <si>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</si>
  <si>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</si>
  <si>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</si>
  <si>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</si>
  <si>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</si>
  <si>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</si>
  <si>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</si>
  <si>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</si>
  <si>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</si>
  <si>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</si>
  <si>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平成9年に整備完了し、供用開始から約20年経過しているため、今後施設の修繕や更新が必要となります。
 そのため、平成30年度に中長期的な視点で管渠、処理場施設の状態を予測しながら、計画的・効率的に管理運営するための計画「ストックマネジメント計画」を策定しました。今後はその計画をもとにライフサイクルコストの低減に努めます。</t>
    <rPh sb="1" eb="3">
      <t>ヘイセイ</t>
    </rPh>
    <rPh sb="4" eb="5">
      <t>ネン</t>
    </rPh>
    <rPh sb="6" eb="8">
      <t>セイビ</t>
    </rPh>
    <rPh sb="8" eb="10">
      <t>カンリョウ</t>
    </rPh>
    <rPh sb="12" eb="14">
      <t>キョウヨウ</t>
    </rPh>
    <rPh sb="14" eb="16">
      <t>カイシ</t>
    </rPh>
    <rPh sb="18" eb="19">
      <t>ヤク</t>
    </rPh>
    <rPh sb="21" eb="22">
      <t>ネン</t>
    </rPh>
    <rPh sb="22" eb="24">
      <t>ケイカ</t>
    </rPh>
    <rPh sb="31" eb="33">
      <t>コンゴ</t>
    </rPh>
    <rPh sb="33" eb="35">
      <t>シセツ</t>
    </rPh>
    <rPh sb="36" eb="38">
      <t>シュウゼン</t>
    </rPh>
    <rPh sb="39" eb="41">
      <t>コウシン</t>
    </rPh>
    <rPh sb="42" eb="44">
      <t>ヒツヨウ</t>
    </rPh>
    <rPh sb="57" eb="59">
      <t>ヘイセイ</t>
    </rPh>
    <rPh sb="61" eb="63">
      <t>ネンド</t>
    </rPh>
    <rPh sb="69" eb="71">
      <t>シテン</t>
    </rPh>
    <rPh sb="72" eb="73">
      <t>カン</t>
    </rPh>
    <rPh sb="73" eb="74">
      <t>キョ</t>
    </rPh>
    <rPh sb="75" eb="77">
      <t>ショリ</t>
    </rPh>
    <rPh sb="77" eb="78">
      <t>ジョウ</t>
    </rPh>
    <rPh sb="121" eb="123">
      <t>ケイカク</t>
    </rPh>
    <rPh sb="125" eb="127">
      <t>サクテイ</t>
    </rPh>
    <rPh sb="132" eb="134">
      <t>コンゴ</t>
    </rPh>
    <rPh sb="137" eb="139">
      <t>ケイカク</t>
    </rPh>
    <rPh sb="154" eb="156">
      <t>テイゲン</t>
    </rPh>
    <rPh sb="157" eb="158">
      <t>ツト</t>
    </rPh>
    <phoneticPr fontId="4"/>
  </si>
  <si>
    <t xml:space="preserve"> 平成31年2月、令和元年度から令和10年度までの10年間について、計画的かつ合理的な経営を行い、安定的な事業運営を今後も持続させることを目的とした「下水道事業経営戦略」を策定しました。
 今後、毎年決算確定後には投資・財政計画と実績の比較を行い、計画と乖離が生じる場合には、その原因を分析し、必要な見直しを行っていきます。</t>
    <rPh sb="1" eb="3">
      <t>ヘイセイ</t>
    </rPh>
    <rPh sb="5" eb="6">
      <t>ネン</t>
    </rPh>
    <rPh sb="7" eb="8">
      <t>ガツ</t>
    </rPh>
    <rPh sb="9" eb="11">
      <t>レイワ</t>
    </rPh>
    <rPh sb="11" eb="12">
      <t>ガン</t>
    </rPh>
    <rPh sb="16" eb="18">
      <t>レイワ</t>
    </rPh>
    <rPh sb="27" eb="28">
      <t>ネン</t>
    </rPh>
    <rPh sb="28" eb="29">
      <t>カン</t>
    </rPh>
    <rPh sb="34" eb="37">
      <t>ケイカクテキ</t>
    </rPh>
    <rPh sb="39" eb="42">
      <t>ゴウリテキ</t>
    </rPh>
    <rPh sb="43" eb="45">
      <t>ケイエイ</t>
    </rPh>
    <rPh sb="46" eb="47">
      <t>オコナ</t>
    </rPh>
    <rPh sb="49" eb="52">
      <t>アンテイテキ</t>
    </rPh>
    <rPh sb="53" eb="55">
      <t>ジギョウ</t>
    </rPh>
    <rPh sb="55" eb="57">
      <t>ウンエイ</t>
    </rPh>
    <rPh sb="58" eb="60">
      <t>コンゴ</t>
    </rPh>
    <rPh sb="61" eb="63">
      <t>ジゾク</t>
    </rPh>
    <rPh sb="69" eb="71">
      <t>モクテキ</t>
    </rPh>
    <rPh sb="75" eb="78">
      <t>ゲスイドウ</t>
    </rPh>
    <rPh sb="78" eb="80">
      <t>ジギョウ</t>
    </rPh>
    <rPh sb="80" eb="82">
      <t>ケイエイ</t>
    </rPh>
    <rPh sb="82" eb="84">
      <t>センリャク</t>
    </rPh>
    <rPh sb="86" eb="88">
      <t>サクテイ</t>
    </rPh>
    <rPh sb="95" eb="97">
      <t>コンゴ</t>
    </rPh>
    <rPh sb="98" eb="100">
      <t>マイトシ</t>
    </rPh>
    <rPh sb="100" eb="102">
      <t>ケッサン</t>
    </rPh>
    <rPh sb="102" eb="104">
      <t>カクテイ</t>
    </rPh>
    <rPh sb="104" eb="105">
      <t>ゴ</t>
    </rPh>
    <rPh sb="107" eb="109">
      <t>トウシ</t>
    </rPh>
    <rPh sb="110" eb="112">
      <t>ザイセイ</t>
    </rPh>
    <rPh sb="112" eb="114">
      <t>ケイカク</t>
    </rPh>
    <rPh sb="115" eb="117">
      <t>ジッセキ</t>
    </rPh>
    <rPh sb="118" eb="120">
      <t>ヒカク</t>
    </rPh>
    <rPh sb="121" eb="122">
      <t>オコナ</t>
    </rPh>
    <rPh sb="124" eb="126">
      <t>ケイカク</t>
    </rPh>
    <rPh sb="127" eb="129">
      <t>カイリ</t>
    </rPh>
    <rPh sb="130" eb="131">
      <t>ショウ</t>
    </rPh>
    <rPh sb="133" eb="135">
      <t>バアイ</t>
    </rPh>
    <rPh sb="140" eb="142">
      <t>ゲンイン</t>
    </rPh>
    <rPh sb="143" eb="145">
      <t>ブンセキ</t>
    </rPh>
    <rPh sb="147" eb="149">
      <t>ヒツヨウ</t>
    </rPh>
    <rPh sb="150" eb="152">
      <t>ミナオ</t>
    </rPh>
    <rPh sb="154" eb="155">
      <t>オコナ</t>
    </rPh>
    <phoneticPr fontId="4"/>
  </si>
  <si>
    <t xml:space="preserve">  本町の農業集落排水事業は、整備済の為、新たな建設投資予定はなく、維持管理事業となります。
　処理区域内人口における下水への接続人口の割合を表す、「⑧水洗化率」は97.32％と概ね接続しています。
　一方、使用料で回収すべき経費をどの程度使用料で賄えているかを表す指標である、「⑤経費回収率」は54.88％、1㎥あたりの汚水処理に係るコストを示す指標である、「⑥汚水処理原価」は212.67円と低い水準となっています。人口減少や節水機器等の普及により年々有収水量が減少していることから、今後「⑤経費回収率」、「⑦施設利用率」は減少し、「⑥汚水処理原価」は増加する見込みです。</t>
    <rPh sb="198" eb="199">
      <t>ヒク</t>
    </rPh>
    <rPh sb="200" eb="202">
      <t>スイジュン</t>
    </rPh>
    <rPh sb="257" eb="259">
      <t>シセツ</t>
    </rPh>
    <rPh sb="259" eb="261">
      <t>リヨウ</t>
    </rPh>
    <rPh sb="261" eb="262">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</si>
</sst>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40C-43DA-B3AF-6E4BFF02BAE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0.01</c:v>
                </c:pt>
                <c:pt idx="4">
                  <c:v>0.02</c:v>
                </c:pt>
              </c:numCache>
            </c:numRef>
          </c:val>
          <c:smooth val="0"/>
          <c:extLst>
            <c:ext xmlns:c16="http://schemas.microsoft.com/office/drawing/2014/chart" uri="{C3380CC4-5D6E-409C-BE32-E72D297353CC}">
              <c16:uniqueId val="{00000001-240C-43DA-B3AF-6E4BFF02BAE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58.7</c:v>
                </c:pt>
                <c:pt idx="4">
                  <c:v>53.9</c:v>
                </c:pt>
              </c:numCache>
            </c:numRef>
          </c:val>
          <c:extLst>
            <c:ext xmlns:c16="http://schemas.microsoft.com/office/drawing/2014/chart" uri="{C3380CC4-5D6E-409C-BE32-E72D297353CC}">
              <c16:uniqueId val="{00000000-73A5-4BD7-82A2-AC903775402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50.68</c:v>
                </c:pt>
                <c:pt idx="4">
                  <c:v>50.14</c:v>
                </c:pt>
              </c:numCache>
            </c:numRef>
          </c:val>
          <c:smooth val="0"/>
          <c:extLst>
            <c:ext xmlns:c16="http://schemas.microsoft.com/office/drawing/2014/chart" uri="{C3380CC4-5D6E-409C-BE32-E72D297353CC}">
              <c16:uniqueId val="{00000001-73A5-4BD7-82A2-AC903775402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97.85</c:v>
                </c:pt>
                <c:pt idx="4">
                  <c:v>97.32</c:v>
                </c:pt>
              </c:numCache>
            </c:numRef>
          </c:val>
          <c:extLst>
            <c:ext xmlns:c16="http://schemas.microsoft.com/office/drawing/2014/chart" uri="{C3380CC4-5D6E-409C-BE32-E72D297353CC}">
              <c16:uniqueId val="{00000000-6331-4001-93E7-BE8FAE689BF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84.86</c:v>
                </c:pt>
                <c:pt idx="4">
                  <c:v>84.98</c:v>
                </c:pt>
              </c:numCache>
            </c:numRef>
          </c:val>
          <c:smooth val="0"/>
          <c:extLst>
            <c:ext xmlns:c16="http://schemas.microsoft.com/office/drawing/2014/chart" uri="{C3380CC4-5D6E-409C-BE32-E72D297353CC}">
              <c16:uniqueId val="{00000001-6331-4001-93E7-BE8FAE689BF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102.78</c:v>
                </c:pt>
                <c:pt idx="4">
                  <c:v>103.32</c:v>
                </c:pt>
              </c:numCache>
            </c:numRef>
          </c:val>
          <c:extLst>
            <c:ext xmlns:c16="http://schemas.microsoft.com/office/drawing/2014/chart" uri="{C3380CC4-5D6E-409C-BE32-E72D297353CC}">
              <c16:uniqueId val="{00000000-C396-477D-BC0D-A21F75B1E7D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101.77</c:v>
                </c:pt>
                <c:pt idx="4">
                  <c:v>103.6</c:v>
                </c:pt>
              </c:numCache>
            </c:numRef>
          </c:val>
          <c:smooth val="0"/>
          <c:extLst>
            <c:ext xmlns:c16="http://schemas.microsoft.com/office/drawing/2014/chart" uri="{C3380CC4-5D6E-409C-BE32-E72D297353CC}">
              <c16:uniqueId val="{00000001-C396-477D-BC0D-A21F75B1E7D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3.35</c:v>
                </c:pt>
                <c:pt idx="4">
                  <c:v>6.63</c:v>
                </c:pt>
              </c:numCache>
            </c:numRef>
          </c:val>
          <c:extLst>
            <c:ext xmlns:c16="http://schemas.microsoft.com/office/drawing/2014/chart" uri="{C3380CC4-5D6E-409C-BE32-E72D297353CC}">
              <c16:uniqueId val="{00000000-BAAC-44B2-8932-0DC5947D618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24.13</c:v>
                </c:pt>
                <c:pt idx="4">
                  <c:v>23.06</c:v>
                </c:pt>
              </c:numCache>
            </c:numRef>
          </c:val>
          <c:smooth val="0"/>
          <c:extLst>
            <c:ext xmlns:c16="http://schemas.microsoft.com/office/drawing/2014/chart" uri="{C3380CC4-5D6E-409C-BE32-E72D297353CC}">
              <c16:uniqueId val="{00000001-BAAC-44B2-8932-0DC5947D618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AE9-4D72-BFEE-8D622976E3C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5AE9-4D72-BFEE-8D622976E3C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B2E-4A5B-8F49-FFBF8A29C6B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227.4</c:v>
                </c:pt>
                <c:pt idx="4">
                  <c:v>193.99</c:v>
                </c:pt>
              </c:numCache>
            </c:numRef>
          </c:val>
          <c:smooth val="0"/>
          <c:extLst>
            <c:ext xmlns:c16="http://schemas.microsoft.com/office/drawing/2014/chart" uri="{C3380CC4-5D6E-409C-BE32-E72D297353CC}">
              <c16:uniqueId val="{00000001-FB2E-4A5B-8F49-FFBF8A29C6B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12.57</c:v>
                </c:pt>
                <c:pt idx="4">
                  <c:v>17</c:v>
                </c:pt>
              </c:numCache>
            </c:numRef>
          </c:val>
          <c:extLst>
            <c:ext xmlns:c16="http://schemas.microsoft.com/office/drawing/2014/chart" uri="{C3380CC4-5D6E-409C-BE32-E72D297353CC}">
              <c16:uniqueId val="{00000000-B4D3-4D8D-A32C-A965451C950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29.54</c:v>
                </c:pt>
                <c:pt idx="4">
                  <c:v>26.99</c:v>
                </c:pt>
              </c:numCache>
            </c:numRef>
          </c:val>
          <c:smooth val="0"/>
          <c:extLst>
            <c:ext xmlns:c16="http://schemas.microsoft.com/office/drawing/2014/chart" uri="{C3380CC4-5D6E-409C-BE32-E72D297353CC}">
              <c16:uniqueId val="{00000001-B4D3-4D8D-A32C-A965451C950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3020.73</c:v>
                </c:pt>
                <c:pt idx="4">
                  <c:v>3048.84</c:v>
                </c:pt>
              </c:numCache>
            </c:numRef>
          </c:val>
          <c:extLst>
            <c:ext xmlns:c16="http://schemas.microsoft.com/office/drawing/2014/chart" uri="{C3380CC4-5D6E-409C-BE32-E72D297353CC}">
              <c16:uniqueId val="{00000000-22AC-4812-BA6C-DAF89C52F47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789.46</c:v>
                </c:pt>
                <c:pt idx="4">
                  <c:v>826.83</c:v>
                </c:pt>
              </c:numCache>
            </c:numRef>
          </c:val>
          <c:smooth val="0"/>
          <c:extLst>
            <c:ext xmlns:c16="http://schemas.microsoft.com/office/drawing/2014/chart" uri="{C3380CC4-5D6E-409C-BE32-E72D297353CC}">
              <c16:uniqueId val="{00000001-22AC-4812-BA6C-DAF89C52F47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49.38</c:v>
                </c:pt>
                <c:pt idx="4">
                  <c:v>54.88</c:v>
                </c:pt>
              </c:numCache>
            </c:numRef>
          </c:val>
          <c:extLst>
            <c:ext xmlns:c16="http://schemas.microsoft.com/office/drawing/2014/chart" uri="{C3380CC4-5D6E-409C-BE32-E72D297353CC}">
              <c16:uniqueId val="{00000000-7F41-493A-BAC4-77E4E436688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57.77</c:v>
                </c:pt>
                <c:pt idx="4">
                  <c:v>57.31</c:v>
                </c:pt>
              </c:numCache>
            </c:numRef>
          </c:val>
          <c:smooth val="0"/>
          <c:extLst>
            <c:ext xmlns:c16="http://schemas.microsoft.com/office/drawing/2014/chart" uri="{C3380CC4-5D6E-409C-BE32-E72D297353CC}">
              <c16:uniqueId val="{00000001-7F41-493A-BAC4-77E4E436688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236.64</c:v>
                </c:pt>
                <c:pt idx="4">
                  <c:v>212.67</c:v>
                </c:pt>
              </c:numCache>
            </c:numRef>
          </c:val>
          <c:extLst>
            <c:ext xmlns:c16="http://schemas.microsoft.com/office/drawing/2014/chart" uri="{C3380CC4-5D6E-409C-BE32-E72D297353CC}">
              <c16:uniqueId val="{00000000-9CE1-46DE-A81E-A8CDFCD4BB5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274.35000000000002</c:v>
                </c:pt>
                <c:pt idx="4">
                  <c:v>273.52</c:v>
                </c:pt>
              </c:numCache>
            </c:numRef>
          </c:val>
          <c:smooth val="0"/>
          <c:extLst>
            <c:ext xmlns:c16="http://schemas.microsoft.com/office/drawing/2014/chart" uri="{C3380CC4-5D6E-409C-BE32-E72D297353CC}">
              <c16:uniqueId val="{00000001-9CE1-46DE-A81E-A8CDFCD4BB5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高根沢町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29522</v>
      </c>
      <c r="AM8" s="51"/>
      <c r="AN8" s="51"/>
      <c r="AO8" s="51"/>
      <c r="AP8" s="51"/>
      <c r="AQ8" s="51"/>
      <c r="AR8" s="51"/>
      <c r="AS8" s="51"/>
      <c r="AT8" s="46">
        <f>データ!T6</f>
        <v>70.87</v>
      </c>
      <c r="AU8" s="46"/>
      <c r="AV8" s="46"/>
      <c r="AW8" s="46"/>
      <c r="AX8" s="46"/>
      <c r="AY8" s="46"/>
      <c r="AZ8" s="46"/>
      <c r="BA8" s="46"/>
      <c r="BB8" s="46">
        <f>データ!U6</f>
        <v>416.57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61.92</v>
      </c>
      <c r="J10" s="46"/>
      <c r="K10" s="46"/>
      <c r="L10" s="46"/>
      <c r="M10" s="46"/>
      <c r="N10" s="46"/>
      <c r="O10" s="46"/>
      <c r="P10" s="46">
        <f>データ!P6</f>
        <v>4.8099999999999996</v>
      </c>
      <c r="Q10" s="46"/>
      <c r="R10" s="46"/>
      <c r="S10" s="46"/>
      <c r="T10" s="46"/>
      <c r="U10" s="46"/>
      <c r="V10" s="46"/>
      <c r="W10" s="46">
        <f>データ!Q6</f>
        <v>85.14</v>
      </c>
      <c r="X10" s="46"/>
      <c r="Y10" s="46"/>
      <c r="Z10" s="46"/>
      <c r="AA10" s="46"/>
      <c r="AB10" s="46"/>
      <c r="AC10" s="46"/>
      <c r="AD10" s="51">
        <f>データ!R6</f>
        <v>3740</v>
      </c>
      <c r="AE10" s="51"/>
      <c r="AF10" s="51"/>
      <c r="AG10" s="51"/>
      <c r="AH10" s="51"/>
      <c r="AI10" s="51"/>
      <c r="AJ10" s="51"/>
      <c r="AK10" s="2"/>
      <c r="AL10" s="51">
        <f>データ!V6</f>
        <v>1416</v>
      </c>
      <c r="AM10" s="51"/>
      <c r="AN10" s="51"/>
      <c r="AO10" s="51"/>
      <c r="AP10" s="51"/>
      <c r="AQ10" s="51"/>
      <c r="AR10" s="51"/>
      <c r="AS10" s="51"/>
      <c r="AT10" s="46">
        <f>データ!W6</f>
        <v>2.02</v>
      </c>
      <c r="AU10" s="46"/>
      <c r="AV10" s="46"/>
      <c r="AW10" s="46"/>
      <c r="AX10" s="46"/>
      <c r="AY10" s="46"/>
      <c r="AZ10" s="46"/>
      <c r="BA10" s="46"/>
      <c r="BB10" s="46">
        <f>データ!X6</f>
        <v>700.99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1gunwS2BrJfjNzZlbkxmalnRukAxdTwmIFNwtPJbOGShZcBYpwRT0BePXZ5VWeqHyTcnklMidQl1JkBx5bs+bQ==" saltValue="LlBp5jAxT+IGSa4W/S56R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93866</v>
      </c>
      <c r="D6" s="33">
        <f t="shared" si="3"/>
        <v>46</v>
      </c>
      <c r="E6" s="33">
        <f t="shared" si="3"/>
        <v>17</v>
      </c>
      <c r="F6" s="33">
        <f t="shared" si="3"/>
        <v>5</v>
      </c>
      <c r="G6" s="33">
        <f t="shared" si="3"/>
        <v>0</v>
      </c>
      <c r="H6" s="33" t="str">
        <f t="shared" si="3"/>
        <v>栃木県　高根沢町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61.92</v>
      </c>
      <c r="P6" s="34">
        <f t="shared" si="3"/>
        <v>4.8099999999999996</v>
      </c>
      <c r="Q6" s="34">
        <f t="shared" si="3"/>
        <v>85.14</v>
      </c>
      <c r="R6" s="34">
        <f t="shared" si="3"/>
        <v>3740</v>
      </c>
      <c r="S6" s="34">
        <f t="shared" si="3"/>
        <v>29522</v>
      </c>
      <c r="T6" s="34">
        <f t="shared" si="3"/>
        <v>70.87</v>
      </c>
      <c r="U6" s="34">
        <f t="shared" si="3"/>
        <v>416.57</v>
      </c>
      <c r="V6" s="34">
        <f t="shared" si="3"/>
        <v>1416</v>
      </c>
      <c r="W6" s="34">
        <f t="shared" si="3"/>
        <v>2.02</v>
      </c>
      <c r="X6" s="34">
        <f t="shared" si="3"/>
        <v>700.99</v>
      </c>
      <c r="Y6" s="35" t="str">
        <f>IF(Y7="",NA(),Y7)</f>
        <v>-</v>
      </c>
      <c r="Z6" s="35" t="str">
        <f t="shared" ref="Z6:AH6" si="4">IF(Z7="",NA(),Z7)</f>
        <v>-</v>
      </c>
      <c r="AA6" s="35" t="str">
        <f t="shared" si="4"/>
        <v>-</v>
      </c>
      <c r="AB6" s="35">
        <f t="shared" si="4"/>
        <v>102.78</v>
      </c>
      <c r="AC6" s="35">
        <f t="shared" si="4"/>
        <v>103.32</v>
      </c>
      <c r="AD6" s="35" t="str">
        <f t="shared" si="4"/>
        <v>-</v>
      </c>
      <c r="AE6" s="35" t="str">
        <f t="shared" si="4"/>
        <v>-</v>
      </c>
      <c r="AF6" s="35" t="str">
        <f t="shared" si="4"/>
        <v>-</v>
      </c>
      <c r="AG6" s="35">
        <f t="shared" si="4"/>
        <v>101.77</v>
      </c>
      <c r="AH6" s="35">
        <f t="shared" si="4"/>
        <v>103.6</v>
      </c>
      <c r="AI6" s="34" t="str">
        <f>IF(AI7="","",IF(AI7="-","【-】","【"&amp;SUBSTITUTE(TEXT(AI7,"#,##0.00"),"-","△")&amp;"】"))</f>
        <v>【102.97】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227.4</v>
      </c>
      <c r="AS6" s="35">
        <f t="shared" si="5"/>
        <v>193.99</v>
      </c>
      <c r="AT6" s="34" t="str">
        <f>IF(AT7="","",IF(AT7="-","【-】","【"&amp;SUBSTITUTE(TEXT(AT7,"#,##0.00"),"-","△")&amp;"】"))</f>
        <v>【165.48】</v>
      </c>
      <c r="AU6" s="35" t="str">
        <f>IF(AU7="",NA(),AU7)</f>
        <v>-</v>
      </c>
      <c r="AV6" s="35" t="str">
        <f t="shared" ref="AV6:BD6" si="6">IF(AV7="",NA(),AV7)</f>
        <v>-</v>
      </c>
      <c r="AW6" s="35" t="str">
        <f t="shared" si="6"/>
        <v>-</v>
      </c>
      <c r="AX6" s="35">
        <f t="shared" si="6"/>
        <v>12.57</v>
      </c>
      <c r="AY6" s="35">
        <f t="shared" si="6"/>
        <v>17</v>
      </c>
      <c r="AZ6" s="35" t="str">
        <f t="shared" si="6"/>
        <v>-</v>
      </c>
      <c r="BA6" s="35" t="str">
        <f t="shared" si="6"/>
        <v>-</v>
      </c>
      <c r="BB6" s="35" t="str">
        <f t="shared" si="6"/>
        <v>-</v>
      </c>
      <c r="BC6" s="35">
        <f t="shared" si="6"/>
        <v>29.54</v>
      </c>
      <c r="BD6" s="35">
        <f t="shared" si="6"/>
        <v>26.99</v>
      </c>
      <c r="BE6" s="34" t="str">
        <f>IF(BE7="","",IF(BE7="-","【-】","【"&amp;SUBSTITUTE(TEXT(BE7,"#,##0.00"),"-","△")&amp;"】"))</f>
        <v>【33.84】</v>
      </c>
      <c r="BF6" s="35" t="str">
        <f>IF(BF7="",NA(),BF7)</f>
        <v>-</v>
      </c>
      <c r="BG6" s="35" t="str">
        <f t="shared" ref="BG6:BO6" si="7">IF(BG7="",NA(),BG7)</f>
        <v>-</v>
      </c>
      <c r="BH6" s="35" t="str">
        <f t="shared" si="7"/>
        <v>-</v>
      </c>
      <c r="BI6" s="35">
        <f t="shared" si="7"/>
        <v>3020.73</v>
      </c>
      <c r="BJ6" s="35">
        <f t="shared" si="7"/>
        <v>3048.84</v>
      </c>
      <c r="BK6" s="35" t="str">
        <f t="shared" si="7"/>
        <v>-</v>
      </c>
      <c r="BL6" s="35" t="str">
        <f t="shared" si="7"/>
        <v>-</v>
      </c>
      <c r="BM6" s="35" t="str">
        <f t="shared" si="7"/>
        <v>-</v>
      </c>
      <c r="BN6" s="35">
        <f t="shared" si="7"/>
        <v>789.46</v>
      </c>
      <c r="BO6" s="35">
        <f t="shared" si="7"/>
        <v>826.83</v>
      </c>
      <c r="BP6" s="34" t="str">
        <f>IF(BP7="","",IF(BP7="-","【-】","【"&amp;SUBSTITUTE(TEXT(BP7,"#,##0.00"),"-","△")&amp;"】"))</f>
        <v>【765.47】</v>
      </c>
      <c r="BQ6" s="35" t="str">
        <f>IF(BQ7="",NA(),BQ7)</f>
        <v>-</v>
      </c>
      <c r="BR6" s="35" t="str">
        <f t="shared" ref="BR6:BZ6" si="8">IF(BR7="",NA(),BR7)</f>
        <v>-</v>
      </c>
      <c r="BS6" s="35" t="str">
        <f t="shared" si="8"/>
        <v>-</v>
      </c>
      <c r="BT6" s="35">
        <f t="shared" si="8"/>
        <v>49.38</v>
      </c>
      <c r="BU6" s="35">
        <f t="shared" si="8"/>
        <v>54.88</v>
      </c>
      <c r="BV6" s="35" t="str">
        <f t="shared" si="8"/>
        <v>-</v>
      </c>
      <c r="BW6" s="35" t="str">
        <f t="shared" si="8"/>
        <v>-</v>
      </c>
      <c r="BX6" s="35" t="str">
        <f t="shared" si="8"/>
        <v>-</v>
      </c>
      <c r="BY6" s="35">
        <f t="shared" si="8"/>
        <v>57.77</v>
      </c>
      <c r="BZ6" s="35">
        <f t="shared" si="8"/>
        <v>57.31</v>
      </c>
      <c r="CA6" s="34" t="str">
        <f>IF(CA7="","",IF(CA7="-","【-】","【"&amp;SUBSTITUTE(TEXT(CA7,"#,##0.00"),"-","△")&amp;"】"))</f>
        <v>【59.59】</v>
      </c>
      <c r="CB6" s="35" t="str">
        <f>IF(CB7="",NA(),CB7)</f>
        <v>-</v>
      </c>
      <c r="CC6" s="35" t="str">
        <f t="shared" ref="CC6:CK6" si="9">IF(CC7="",NA(),CC7)</f>
        <v>-</v>
      </c>
      <c r="CD6" s="35" t="str">
        <f t="shared" si="9"/>
        <v>-</v>
      </c>
      <c r="CE6" s="35">
        <f t="shared" si="9"/>
        <v>236.64</v>
      </c>
      <c r="CF6" s="35">
        <f t="shared" si="9"/>
        <v>212.67</v>
      </c>
      <c r="CG6" s="35" t="str">
        <f t="shared" si="9"/>
        <v>-</v>
      </c>
      <c r="CH6" s="35" t="str">
        <f t="shared" si="9"/>
        <v>-</v>
      </c>
      <c r="CI6" s="35" t="str">
        <f t="shared" si="9"/>
        <v>-</v>
      </c>
      <c r="CJ6" s="35">
        <f t="shared" si="9"/>
        <v>274.35000000000002</v>
      </c>
      <c r="CK6" s="35">
        <f t="shared" si="9"/>
        <v>273.52</v>
      </c>
      <c r="CL6" s="34" t="str">
        <f>IF(CL7="","",IF(CL7="-","【-】","【"&amp;SUBSTITUTE(TEXT(CL7,"#,##0.00"),"-","△")&amp;"】"))</f>
        <v>【257.86】</v>
      </c>
      <c r="CM6" s="35" t="str">
        <f>IF(CM7="",NA(),CM7)</f>
        <v>-</v>
      </c>
      <c r="CN6" s="35" t="str">
        <f t="shared" ref="CN6:CV6" si="10">IF(CN7="",NA(),CN7)</f>
        <v>-</v>
      </c>
      <c r="CO6" s="35" t="str">
        <f t="shared" si="10"/>
        <v>-</v>
      </c>
      <c r="CP6" s="35">
        <f t="shared" si="10"/>
        <v>58.7</v>
      </c>
      <c r="CQ6" s="35">
        <f t="shared" si="10"/>
        <v>53.9</v>
      </c>
      <c r="CR6" s="35" t="str">
        <f t="shared" si="10"/>
        <v>-</v>
      </c>
      <c r="CS6" s="35" t="str">
        <f t="shared" si="10"/>
        <v>-</v>
      </c>
      <c r="CT6" s="35" t="str">
        <f t="shared" si="10"/>
        <v>-</v>
      </c>
      <c r="CU6" s="35">
        <f t="shared" si="10"/>
        <v>50.68</v>
      </c>
      <c r="CV6" s="35">
        <f t="shared" si="10"/>
        <v>50.14</v>
      </c>
      <c r="CW6" s="34" t="str">
        <f>IF(CW7="","",IF(CW7="-","【-】","【"&amp;SUBSTITUTE(TEXT(CW7,"#,##0.00"),"-","△")&amp;"】"))</f>
        <v>【51.30】</v>
      </c>
      <c r="CX6" s="35" t="str">
        <f>IF(CX7="",NA(),CX7)</f>
        <v>-</v>
      </c>
      <c r="CY6" s="35" t="str">
        <f t="shared" ref="CY6:DG6" si="11">IF(CY7="",NA(),CY7)</f>
        <v>-</v>
      </c>
      <c r="CZ6" s="35" t="str">
        <f t="shared" si="11"/>
        <v>-</v>
      </c>
      <c r="DA6" s="35">
        <f t="shared" si="11"/>
        <v>97.85</v>
      </c>
      <c r="DB6" s="35">
        <f t="shared" si="11"/>
        <v>97.32</v>
      </c>
      <c r="DC6" s="35" t="str">
        <f t="shared" si="11"/>
        <v>-</v>
      </c>
      <c r="DD6" s="35" t="str">
        <f t="shared" si="11"/>
        <v>-</v>
      </c>
      <c r="DE6" s="35" t="str">
        <f t="shared" si="11"/>
        <v>-</v>
      </c>
      <c r="DF6" s="35">
        <f t="shared" si="11"/>
        <v>84.86</v>
      </c>
      <c r="DG6" s="35">
        <f t="shared" si="11"/>
        <v>84.98</v>
      </c>
      <c r="DH6" s="34" t="str">
        <f>IF(DH7="","",IF(DH7="-","【-】","【"&amp;SUBSTITUTE(TEXT(DH7,"#,##0.00"),"-","△")&amp;"】"))</f>
        <v>【86.22】</v>
      </c>
      <c r="DI6" s="35" t="str">
        <f>IF(DI7="",NA(),DI7)</f>
        <v>-</v>
      </c>
      <c r="DJ6" s="35" t="str">
        <f t="shared" ref="DJ6:DR6" si="12">IF(DJ7="",NA(),DJ7)</f>
        <v>-</v>
      </c>
      <c r="DK6" s="35" t="str">
        <f t="shared" si="12"/>
        <v>-</v>
      </c>
      <c r="DL6" s="35">
        <f t="shared" si="12"/>
        <v>3.35</v>
      </c>
      <c r="DM6" s="35">
        <f t="shared" si="12"/>
        <v>6.63</v>
      </c>
      <c r="DN6" s="35" t="str">
        <f t="shared" si="12"/>
        <v>-</v>
      </c>
      <c r="DO6" s="35" t="str">
        <f t="shared" si="12"/>
        <v>-</v>
      </c>
      <c r="DP6" s="35" t="str">
        <f t="shared" si="12"/>
        <v>-</v>
      </c>
      <c r="DQ6" s="35">
        <f t="shared" si="12"/>
        <v>24.13</v>
      </c>
      <c r="DR6" s="35">
        <f t="shared" si="12"/>
        <v>23.06</v>
      </c>
      <c r="DS6" s="34" t="str">
        <f>IF(DS7="","",IF(DS7="-","【-】","【"&amp;SUBSTITUTE(TEXT(DS7,"#,##0.00"),"-","△")&amp;"】"))</f>
        <v>【24.97】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0.01</v>
      </c>
      <c r="EN6" s="35">
        <f t="shared" si="14"/>
        <v>0.02</v>
      </c>
      <c r="EO6" s="34" t="str">
        <f>IF(EO7="","",IF(EO7="-","【-】","【"&amp;SUBSTITUTE(TEXT(EO7,"#,##0.00"),"-","△")&amp;"】"))</f>
        <v>【0.02】</v>
      </c>
    </row>
    <row r="7" spans="1:148" s="36" customFormat="1" x14ac:dyDescent="0.15">
      <c r="A7" s="28"/>
      <c r="B7" s="37">
        <v>2019</v>
      </c>
      <c r="C7" s="37">
        <v>93866</v>
      </c>
      <c r="D7" s="37">
        <v>46</v>
      </c>
      <c r="E7" s="37">
        <v>17</v>
      </c>
      <c r="F7" s="37">
        <v>5</v>
      </c>
      <c r="G7" s="37">
        <v>0</v>
      </c>
      <c r="H7" s="37" t="s">
        <v>96</v>
      </c>
      <c r="I7" s="37" t="s">
        <v>97</v>
      </c>
      <c r="J7" s="37" t="s">
        <v>98</v>
      </c>
      <c r="K7" s="37" t="s">
        <v>99</v>
      </c>
      <c r="L7" s="37" t="s">
        <v>100</v>
      </c>
      <c r="M7" s="37" t="s">
        <v>101</v>
      </c>
      <c r="N7" s="38" t="s">
        <v>102</v>
      </c>
      <c r="O7" s="38">
        <v>61.92</v>
      </c>
      <c r="P7" s="38">
        <v>4.8099999999999996</v>
      </c>
      <c r="Q7" s="38">
        <v>85.14</v>
      </c>
      <c r="R7" s="38">
        <v>3740</v>
      </c>
      <c r="S7" s="38">
        <v>29522</v>
      </c>
      <c r="T7" s="38">
        <v>70.87</v>
      </c>
      <c r="U7" s="38">
        <v>416.57</v>
      </c>
      <c r="V7" s="38">
        <v>1416</v>
      </c>
      <c r="W7" s="38">
        <v>2.02</v>
      </c>
      <c r="X7" s="38">
        <v>700.99</v>
      </c>
      <c r="Y7" s="38" t="s">
        <v>102</v>
      </c>
      <c r="Z7" s="38" t="s">
        <v>102</v>
      </c>
      <c r="AA7" s="38" t="s">
        <v>102</v>
      </c>
      <c r="AB7" s="38">
        <v>102.78</v>
      </c>
      <c r="AC7" s="38">
        <v>103.32</v>
      </c>
      <c r="AD7" s="38" t="s">
        <v>102</v>
      </c>
      <c r="AE7" s="38" t="s">
        <v>102</v>
      </c>
      <c r="AF7" s="38" t="s">
        <v>102</v>
      </c>
      <c r="AG7" s="38">
        <v>101.77</v>
      </c>
      <c r="AH7" s="38">
        <v>103.6</v>
      </c>
      <c r="AI7" s="38">
        <v>102.97</v>
      </c>
      <c r="AJ7" s="38" t="s">
        <v>102</v>
      </c>
      <c r="AK7" s="38" t="s">
        <v>102</v>
      </c>
      <c r="AL7" s="38" t="s">
        <v>102</v>
      </c>
      <c r="AM7" s="38">
        <v>0</v>
      </c>
      <c r="AN7" s="38">
        <v>0</v>
      </c>
      <c r="AO7" s="38" t="s">
        <v>102</v>
      </c>
      <c r="AP7" s="38" t="s">
        <v>102</v>
      </c>
      <c r="AQ7" s="38" t="s">
        <v>102</v>
      </c>
      <c r="AR7" s="38">
        <v>227.4</v>
      </c>
      <c r="AS7" s="38">
        <v>193.99</v>
      </c>
      <c r="AT7" s="38">
        <v>165.48</v>
      </c>
      <c r="AU7" s="38" t="s">
        <v>102</v>
      </c>
      <c r="AV7" s="38" t="s">
        <v>102</v>
      </c>
      <c r="AW7" s="38" t="s">
        <v>102</v>
      </c>
      <c r="AX7" s="38">
        <v>12.57</v>
      </c>
      <c r="AY7" s="38">
        <v>17</v>
      </c>
      <c r="AZ7" s="38" t="s">
        <v>102</v>
      </c>
      <c r="BA7" s="38" t="s">
        <v>102</v>
      </c>
      <c r="BB7" s="38" t="s">
        <v>102</v>
      </c>
      <c r="BC7" s="38">
        <v>29.54</v>
      </c>
      <c r="BD7" s="38">
        <v>26.99</v>
      </c>
      <c r="BE7" s="38">
        <v>33.840000000000003</v>
      </c>
      <c r="BF7" s="38" t="s">
        <v>102</v>
      </c>
      <c r="BG7" s="38" t="s">
        <v>102</v>
      </c>
      <c r="BH7" s="38" t="s">
        <v>102</v>
      </c>
      <c r="BI7" s="38">
        <v>3020.73</v>
      </c>
      <c r="BJ7" s="38">
        <v>3048.84</v>
      </c>
      <c r="BK7" s="38" t="s">
        <v>102</v>
      </c>
      <c r="BL7" s="38" t="s">
        <v>102</v>
      </c>
      <c r="BM7" s="38" t="s">
        <v>102</v>
      </c>
      <c r="BN7" s="38">
        <v>789.46</v>
      </c>
      <c r="BO7" s="38">
        <v>826.83</v>
      </c>
      <c r="BP7" s="38">
        <v>765.47</v>
      </c>
      <c r="BQ7" s="38" t="s">
        <v>102</v>
      </c>
      <c r="BR7" s="38" t="s">
        <v>102</v>
      </c>
      <c r="BS7" s="38" t="s">
        <v>102</v>
      </c>
      <c r="BT7" s="38">
        <v>49.38</v>
      </c>
      <c r="BU7" s="38">
        <v>54.88</v>
      </c>
      <c r="BV7" s="38" t="s">
        <v>102</v>
      </c>
      <c r="BW7" s="38" t="s">
        <v>102</v>
      </c>
      <c r="BX7" s="38" t="s">
        <v>102</v>
      </c>
      <c r="BY7" s="38">
        <v>57.77</v>
      </c>
      <c r="BZ7" s="38">
        <v>57.31</v>
      </c>
      <c r="CA7" s="38">
        <v>59.59</v>
      </c>
      <c r="CB7" s="38" t="s">
        <v>102</v>
      </c>
      <c r="CC7" s="38" t="s">
        <v>102</v>
      </c>
      <c r="CD7" s="38" t="s">
        <v>102</v>
      </c>
      <c r="CE7" s="38">
        <v>236.64</v>
      </c>
      <c r="CF7" s="38">
        <v>212.67</v>
      </c>
      <c r="CG7" s="38" t="s">
        <v>102</v>
      </c>
      <c r="CH7" s="38" t="s">
        <v>102</v>
      </c>
      <c r="CI7" s="38" t="s">
        <v>102</v>
      </c>
      <c r="CJ7" s="38">
        <v>274.35000000000002</v>
      </c>
      <c r="CK7" s="38">
        <v>273.52</v>
      </c>
      <c r="CL7" s="38">
        <v>257.86</v>
      </c>
      <c r="CM7" s="38" t="s">
        <v>102</v>
      </c>
      <c r="CN7" s="38" t="s">
        <v>102</v>
      </c>
      <c r="CO7" s="38" t="s">
        <v>102</v>
      </c>
      <c r="CP7" s="38">
        <v>58.7</v>
      </c>
      <c r="CQ7" s="38">
        <v>53.9</v>
      </c>
      <c r="CR7" s="38" t="s">
        <v>102</v>
      </c>
      <c r="CS7" s="38" t="s">
        <v>102</v>
      </c>
      <c r="CT7" s="38" t="s">
        <v>102</v>
      </c>
      <c r="CU7" s="38">
        <v>50.68</v>
      </c>
      <c r="CV7" s="38">
        <v>50.14</v>
      </c>
      <c r="CW7" s="38">
        <v>51.3</v>
      </c>
      <c r="CX7" s="38" t="s">
        <v>102</v>
      </c>
      <c r="CY7" s="38" t="s">
        <v>102</v>
      </c>
      <c r="CZ7" s="38" t="s">
        <v>102</v>
      </c>
      <c r="DA7" s="38">
        <v>97.85</v>
      </c>
      <c r="DB7" s="38">
        <v>97.32</v>
      </c>
      <c r="DC7" s="38" t="s">
        <v>102</v>
      </c>
      <c r="DD7" s="38" t="s">
        <v>102</v>
      </c>
      <c r="DE7" s="38" t="s">
        <v>102</v>
      </c>
      <c r="DF7" s="38">
        <v>84.86</v>
      </c>
      <c r="DG7" s="38">
        <v>84.98</v>
      </c>
      <c r="DH7" s="38">
        <v>86.22</v>
      </c>
      <c r="DI7" s="38" t="s">
        <v>102</v>
      </c>
      <c r="DJ7" s="38" t="s">
        <v>102</v>
      </c>
      <c r="DK7" s="38" t="s">
        <v>102</v>
      </c>
      <c r="DL7" s="38">
        <v>3.35</v>
      </c>
      <c r="DM7" s="38">
        <v>6.63</v>
      </c>
      <c r="DN7" s="38" t="s">
        <v>102</v>
      </c>
      <c r="DO7" s="38" t="s">
        <v>102</v>
      </c>
      <c r="DP7" s="38" t="s">
        <v>102</v>
      </c>
      <c r="DQ7" s="38">
        <v>24.13</v>
      </c>
      <c r="DR7" s="38">
        <v>23.06</v>
      </c>
      <c r="DS7" s="38">
        <v>24.97</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2021-01-20T09:09:27Z</cp:lastPrinted>
  <dcterms:created xsi:type="dcterms:W3CDTF">2020-12-04T02:35:55Z</dcterms:created>
  <dcterms:modified xsi:type="dcterms:W3CDTF">2021-02-20T02:15:44Z</dcterms:modified>
  <cp:category/>
</cp:coreProperties>
</file>