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6 下水道（農集）\"/>
    </mc:Choice>
  </mc:AlternateContent>
  <xr:revisionPtr revIDLastSave="0" documentId="13_ncr:1_{AC3EF847-41C3-4DE0-A394-C7D133A99333}" xr6:coauthVersionLast="47" xr6:coauthVersionMax="47" xr10:uidLastSave="{00000000-0000-0000-0000-000000000000}"/>
  <workbookProtection workbookAlgorithmName="SHA-512" workbookHashValue="1iIxs9e7wvajBHsMteZ8T+UCmbmGnUnzau8GFxj+/6tYzpFBnHjKKCpp3aOaWXcY/teU4vDFPFE2DIDO67P8tA==" workbookSaltValue="LmTuQ7iWKGCm/dxstU9d2w==" workbookSpinCount="100000" lockStructure="1"/>
  <bookViews>
    <workbookView xWindow="45" yWindow="-163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J85" i="4"/>
  <c r="I85" i="4"/>
  <c r="G85" i="4"/>
  <c r="F85" i="4"/>
  <c r="AT10" i="4"/>
  <c r="AL10" i="4"/>
  <c r="I10" i="4"/>
  <c r="I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<sst xmlns="http://schemas.openxmlformats.org/spreadsheetml/2006/main" count="231" uniqueCount="115">
  <si>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</si>
  <si>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</si>
  <si>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</si>
  <si>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</si>
  <si>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</si>
  <si>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</si>
  <si>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</si>
  <si>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</si>
  <si>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</si>
  <si>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</si>
  <si>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</si>
  <si>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</si>
  <si>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</si>
  <si>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</si>
  <si>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</si>
  <si>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</si>
  <si>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</si>
  <si>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</si>
  <si>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</si>
  <si>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</si>
  <si>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</si>
  <si>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</si>
  <si>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</si>
  <si>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</si>
  <si>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</si>
  <si>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</si>
  <si>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</si>
  <si>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</si>
  <si>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</si>
  <si>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</si>
  <si>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</si>
  <si>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</si>
  <si>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</si>
  <si>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</si>
  <si>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</si>
  <si>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</si>
  <si>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</si>
  <si>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</si>
  <si>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</si>
  <si>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</si>
  <si>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</si>
  <si>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</si>
  <si>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</si>
  <si>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</si>
  <si>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</si>
  <si>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</si>
  <si>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</si>
  <si>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</si>
  <si>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</si>
  <si>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</si>
  <si>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</si>
  <si>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</si>
  <si>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</si>
  <si>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</si>
  <si>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</si>
  <si>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</si>
  <si>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</si>
  <si>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</si>
  <si>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</si>
  <si>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</si>
  <si>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</si>
  <si>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</si>
  <si>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</si>
  <si>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</si>
  <si>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</si>
  <si>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</si>
  <si>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</si>
  <si>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</si>
  <si>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</si>
  <si>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</si>
  <si>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</si>
  <si>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</si>
  <si>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</si>
  <si>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</si>
  <si>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</si>
  <si>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</si>
  <si>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</si>
  <si>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</si>
  <si>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</si>
  <si>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</si>
  <si>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</si>
  <si>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</si>
  <si>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</si>
  <si>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</si>
  <si>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</si>
  <si>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</si>
  <si>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</si>
  <si>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</si>
  <si>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</si>
  <si>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</si>
  <si>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</si>
  <si>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</si>
  <si>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</si>
  <si>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</si>
  <si>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</si>
  <si>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</si>
  <si>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高根沢町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</si>
  <si>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</si>
  <si>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</si>
  <si>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</si>
  <si>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</si>
  <si>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</si>
  <si>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</si>
  <si>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</si>
  <si>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</si>
  <si>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</si>
  <si>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</si>
  <si>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</si>
  <si>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</si>
  <si>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</si>
  <si>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</si>
  <si>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</si>
  <si>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平成31年2月、令和元年度から令和10年度までの10年間について、計画的かつ合理的な経営を行い、安定的な事業運営を今後も持続させることを目的とした「下水道事業経営戦略」を策定しました。令和6年度には、投資・財政計画と実績の比較検証や、計画と乖離の原因の分析等を行い、持続可能な事業経営をするため、必要に応じて下水道事業経営戦略の見直しをしていきます。</t>
    <phoneticPr fontId="4"/>
  </si>
  <si>
    <t>　本町の農業集落排水事業は、整備済の為、新たな建設投資の予定はなく、維持管理事業となります。
　「①経常収支比率」は黒字であることを示す100％を超えていますが、使用料収入に対して維持管理費用や企業債償還金が増大なため、流動資産は増えにくく、短期的な債務に対する支払い能力を表す「③流動比率」は低水準となっています。
　「④企業債残高対事業規模比率」については、当事業は新たな借入がなく、企業債の返済段階であることから、企業債残高の減少に伴い年々減少していく見込みですが、使用料収入が少ないため類似団体と比較し高い値となっています。　
　また、使用料で回収すべき経費をどの程度使用料で賄えているかを表す指標である「⑤経費回収率」は57.55％、1㎥あたりの汚水処理に係るコストを示す指標である、「⑥汚水処理原価」は221.71円であり、施設修繕により費用が大幅に増大した前年度の値と比較し改善されていますが、修繕費の減少による一時的なものであり、今後の維持管理費用の増加によっては高い水準となる可能性があります。
　「⑦施設利用率」は6割程度で推移していることから、適正な規模であり、処理区域内人口における下水への接続人口の割合を表す、「⑧水洗化率」は94.34％と概ね接続しています。しかし、人口減少や節水機器等の普及による有収水量の減少から、今後は「⑤経費回収率」、「⑦施設利用率」は低下し、「⑥汚水処理原価」は増加する見込みです。</t>
    <rPh sb="389" eb="390">
      <t>アタイ</t>
    </rPh>
    <rPh sb="394" eb="396">
      <t>カイゼン</t>
    </rPh>
    <rPh sb="460" eb="462">
      <t>シセツ</t>
    </rPh>
    <rPh sb="462" eb="465">
      <t>リヨウリツ</t>
    </rPh>
    <rPh sb="468" eb="469">
      <t>ワ</t>
    </rPh>
    <rPh sb="469" eb="471">
      <t>テイド</t>
    </rPh>
    <rPh sb="472" eb="474">
      <t>スイイ</t>
    </rPh>
    <rPh sb="483" eb="485">
      <t>テキセイ</t>
    </rPh>
    <rPh sb="568" eb="570">
      <t>ゲンショウ</t>
    </rPh>
    <phoneticPr fontId="4"/>
  </si>
  <si>
    <t>　平成9年に整備完了し、供用開始から約25年経過しているため、今後施設の修繕や更新が必要となります。
　そのため、平成30年度に中長期的な視点で管渠、処理場施設の状態を予測しながら、計画的・効率的に管理運営するための計画「ストックマネジメント計画」を策定しました。引き続きライフサイクルコストの低減に努めつつ、施設の耐震化など防災対策に取組んで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</si>
</sst>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F7-41A8-AA1F-703C3A27F14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77F7-41A8-AA1F-703C3A27F14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53.9</c:v>
                </c:pt>
                <c:pt idx="1">
                  <c:v>59.2</c:v>
                </c:pt>
                <c:pt idx="2">
                  <c:v>61.5</c:v>
                </c:pt>
                <c:pt idx="3">
                  <c:v>60.4</c:v>
                </c:pt>
                <c:pt idx="4">
                  <c:v>60.5</c:v>
                </c:pt>
              </c:numCache>
            </c:numRef>
          </c:val>
          <c:extLst>
            <c:ext xmlns:c16="http://schemas.microsoft.com/office/drawing/2014/chart" uri="{C3380CC4-5D6E-409C-BE32-E72D297353CC}">
              <c16:uniqueId val="{00000000-A081-466C-BC45-0D005C6C03A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A081-466C-BC45-0D005C6C03A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97.32</c:v>
                </c:pt>
                <c:pt idx="1">
                  <c:v>96.89</c:v>
                </c:pt>
                <c:pt idx="2">
                  <c:v>97.32</c:v>
                </c:pt>
                <c:pt idx="3">
                  <c:v>97.77</c:v>
                </c:pt>
                <c:pt idx="4">
                  <c:v>94.34</c:v>
                </c:pt>
              </c:numCache>
            </c:numRef>
          </c:val>
          <c:extLst>
            <c:ext xmlns:c16="http://schemas.microsoft.com/office/drawing/2014/chart" uri="{C3380CC4-5D6E-409C-BE32-E72D297353CC}">
              <c16:uniqueId val="{00000000-8AE3-40DF-82E0-C9AD03F8A6B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8AE3-40DF-82E0-C9AD03F8A6B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103.32</c:v>
                </c:pt>
                <c:pt idx="1">
                  <c:v>103.84</c:v>
                </c:pt>
                <c:pt idx="2">
                  <c:v>102.87</c:v>
                </c:pt>
                <c:pt idx="3">
                  <c:v>101.57</c:v>
                </c:pt>
                <c:pt idx="4">
                  <c:v>102.86</c:v>
                </c:pt>
              </c:numCache>
            </c:numRef>
          </c:val>
          <c:extLst>
            <c:ext xmlns:c16="http://schemas.microsoft.com/office/drawing/2014/chart" uri="{C3380CC4-5D6E-409C-BE32-E72D297353CC}">
              <c16:uniqueId val="{00000000-0349-42A2-8258-F05FA82482E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0349-42A2-8258-F05FA82482E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6.63</c:v>
                </c:pt>
                <c:pt idx="1">
                  <c:v>9.84</c:v>
                </c:pt>
                <c:pt idx="2">
                  <c:v>13.09</c:v>
                </c:pt>
                <c:pt idx="3">
                  <c:v>16.32</c:v>
                </c:pt>
                <c:pt idx="4">
                  <c:v>19.440000000000001</c:v>
                </c:pt>
              </c:numCache>
            </c:numRef>
          </c:val>
          <c:extLst>
            <c:ext xmlns:c16="http://schemas.microsoft.com/office/drawing/2014/chart" uri="{C3380CC4-5D6E-409C-BE32-E72D297353CC}">
              <c16:uniqueId val="{00000000-D0B2-4932-9E1E-39B6BC4B294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D0B2-4932-9E1E-39B6BC4B294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B6-450D-95FB-E5450F2765C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95B6-450D-95FB-E5450F2765C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49-4A78-A2F7-E474425469D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B849-4A78-A2F7-E474425469D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17</c:v>
                </c:pt>
                <c:pt idx="1">
                  <c:v>20.36</c:v>
                </c:pt>
                <c:pt idx="2">
                  <c:v>26.08</c:v>
                </c:pt>
                <c:pt idx="3">
                  <c:v>29.99</c:v>
                </c:pt>
                <c:pt idx="4">
                  <c:v>33.520000000000003</c:v>
                </c:pt>
              </c:numCache>
            </c:numRef>
          </c:val>
          <c:extLst>
            <c:ext xmlns:c16="http://schemas.microsoft.com/office/drawing/2014/chart" uri="{C3380CC4-5D6E-409C-BE32-E72D297353CC}">
              <c16:uniqueId val="{00000000-5A6B-4DB9-ABC8-68D60D39E68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5A6B-4DB9-ABC8-68D60D39E68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3048.84</c:v>
                </c:pt>
                <c:pt idx="1">
                  <c:v>2235.23</c:v>
                </c:pt>
                <c:pt idx="2">
                  <c:v>1823.59</c:v>
                </c:pt>
                <c:pt idx="3">
                  <c:v>1513.84</c:v>
                </c:pt>
                <c:pt idx="4">
                  <c:v>1204.0999999999999</c:v>
                </c:pt>
              </c:numCache>
            </c:numRef>
          </c:val>
          <c:extLst>
            <c:ext xmlns:c16="http://schemas.microsoft.com/office/drawing/2014/chart" uri="{C3380CC4-5D6E-409C-BE32-E72D297353CC}">
              <c16:uniqueId val="{00000000-B4C4-49CB-97BB-16D418D3331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B4C4-49CB-97BB-16D418D3331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54.88</c:v>
                </c:pt>
                <c:pt idx="1">
                  <c:v>74.849999999999994</c:v>
                </c:pt>
                <c:pt idx="2">
                  <c:v>78</c:v>
                </c:pt>
                <c:pt idx="3">
                  <c:v>38.700000000000003</c:v>
                </c:pt>
                <c:pt idx="4">
                  <c:v>57.55</c:v>
                </c:pt>
              </c:numCache>
            </c:numRef>
          </c:val>
          <c:extLst>
            <c:ext xmlns:c16="http://schemas.microsoft.com/office/drawing/2014/chart" uri="{C3380CC4-5D6E-409C-BE32-E72D297353CC}">
              <c16:uniqueId val="{00000000-15DF-4E7B-B881-9F4D65F2B88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15DF-4E7B-B881-9F4D65F2B88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212.67</c:v>
                </c:pt>
                <c:pt idx="1">
                  <c:v>153.43</c:v>
                </c:pt>
                <c:pt idx="2">
                  <c:v>155.11000000000001</c:v>
                </c:pt>
                <c:pt idx="3">
                  <c:v>307.06</c:v>
                </c:pt>
                <c:pt idx="4">
                  <c:v>221.71</c:v>
                </c:pt>
              </c:numCache>
            </c:numRef>
          </c:val>
          <c:extLst>
            <c:ext xmlns:c16="http://schemas.microsoft.com/office/drawing/2014/chart" uri="{C3380CC4-5D6E-409C-BE32-E72D297353CC}">
              <c16:uniqueId val="{00000000-D0B1-4502-87B1-C322DF05FF9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D0B1-4502-87B1-C322DF05FF9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栃木県　高根沢町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4">
        <f>データ!S6</f>
        <v>28803</v>
      </c>
      <c r="AM8" s="44"/>
      <c r="AN8" s="44"/>
      <c r="AO8" s="44"/>
      <c r="AP8" s="44"/>
      <c r="AQ8" s="44"/>
      <c r="AR8" s="44"/>
      <c r="AS8" s="44"/>
      <c r="AT8" s="45">
        <f>データ!T6</f>
        <v>70.87</v>
      </c>
      <c r="AU8" s="45"/>
      <c r="AV8" s="45"/>
      <c r="AW8" s="45"/>
      <c r="AX8" s="45"/>
      <c r="AY8" s="45"/>
      <c r="AZ8" s="45"/>
      <c r="BA8" s="45"/>
      <c r="BB8" s="45">
        <f>データ!U6</f>
        <v>406.42</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78.88</v>
      </c>
      <c r="J10" s="45"/>
      <c r="K10" s="45"/>
      <c r="L10" s="45"/>
      <c r="M10" s="45"/>
      <c r="N10" s="45"/>
      <c r="O10" s="45"/>
      <c r="P10" s="45">
        <f>データ!P6</f>
        <v>4.43</v>
      </c>
      <c r="Q10" s="45"/>
      <c r="R10" s="45"/>
      <c r="S10" s="45"/>
      <c r="T10" s="45"/>
      <c r="U10" s="45"/>
      <c r="V10" s="45"/>
      <c r="W10" s="45">
        <f>データ!Q6</f>
        <v>88.44</v>
      </c>
      <c r="X10" s="45"/>
      <c r="Y10" s="45"/>
      <c r="Z10" s="45"/>
      <c r="AA10" s="45"/>
      <c r="AB10" s="45"/>
      <c r="AC10" s="45"/>
      <c r="AD10" s="44">
        <f>データ!R6</f>
        <v>3740</v>
      </c>
      <c r="AE10" s="44"/>
      <c r="AF10" s="44"/>
      <c r="AG10" s="44"/>
      <c r="AH10" s="44"/>
      <c r="AI10" s="44"/>
      <c r="AJ10" s="44"/>
      <c r="AK10" s="2"/>
      <c r="AL10" s="44">
        <f>データ!V6</f>
        <v>1273</v>
      </c>
      <c r="AM10" s="44"/>
      <c r="AN10" s="44"/>
      <c r="AO10" s="44"/>
      <c r="AP10" s="44"/>
      <c r="AQ10" s="44"/>
      <c r="AR10" s="44"/>
      <c r="AS10" s="44"/>
      <c r="AT10" s="45">
        <f>データ!W6</f>
        <v>2.02</v>
      </c>
      <c r="AU10" s="45"/>
      <c r="AV10" s="45"/>
      <c r="AW10" s="45"/>
      <c r="AX10" s="45"/>
      <c r="AY10" s="45"/>
      <c r="AZ10" s="45"/>
      <c r="BA10" s="45"/>
      <c r="BB10" s="45">
        <f>データ!X6</f>
        <v>630.20000000000005</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112</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KSqxNX0sh1xrTZHH0Gb4kKz0weOWX/lm5CDdQdhIebJ9bslcBjsDN2/BxAq2bubn8UVYXsd2ZBFvnIaOuT7k8A==" saltValue="lXVUh9ZvJcGuCSUH4fS3y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93866</v>
      </c>
      <c r="D6" s="19">
        <f t="shared" si="3"/>
        <v>46</v>
      </c>
      <c r="E6" s="19">
        <f t="shared" si="3"/>
        <v>17</v>
      </c>
      <c r="F6" s="19">
        <f t="shared" si="3"/>
        <v>5</v>
      </c>
      <c r="G6" s="19">
        <f t="shared" si="3"/>
        <v>0</v>
      </c>
      <c r="H6" s="19" t="str">
        <f t="shared" si="3"/>
        <v>栃木県　高根沢町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78.88</v>
      </c>
      <c r="P6" s="20">
        <f t="shared" si="3"/>
        <v>4.43</v>
      </c>
      <c r="Q6" s="20">
        <f t="shared" si="3"/>
        <v>88.44</v>
      </c>
      <c r="R6" s="20">
        <f t="shared" si="3"/>
        <v>3740</v>
      </c>
      <c r="S6" s="20">
        <f t="shared" si="3"/>
        <v>28803</v>
      </c>
      <c r="T6" s="20">
        <f t="shared" si="3"/>
        <v>70.87</v>
      </c>
      <c r="U6" s="20">
        <f t="shared" si="3"/>
        <v>406.42</v>
      </c>
      <c r="V6" s="20">
        <f t="shared" si="3"/>
        <v>1273</v>
      </c>
      <c r="W6" s="20">
        <f t="shared" si="3"/>
        <v>2.02</v>
      </c>
      <c r="X6" s="20">
        <f t="shared" si="3"/>
        <v>630.20000000000005</v>
      </c>
      <c r="Y6" s="21">
        <f>IF(Y7="",NA(),Y7)</f>
        <v>103.32</v>
      </c>
      <c r="Z6" s="21">
        <f t="shared" ref="Z6:AH6" si="4">IF(Z7="",NA(),Z7)</f>
        <v>103.84</v>
      </c>
      <c r="AA6" s="21">
        <f t="shared" si="4"/>
        <v>102.87</v>
      </c>
      <c r="AB6" s="21">
        <f t="shared" si="4"/>
        <v>101.57</v>
      </c>
      <c r="AC6" s="21">
        <f t="shared" si="4"/>
        <v>102.86</v>
      </c>
      <c r="AD6" s="21">
        <f t="shared" si="4"/>
        <v>103.6</v>
      </c>
      <c r="AE6" s="21">
        <f t="shared" si="4"/>
        <v>106.37</v>
      </c>
      <c r="AF6" s="21">
        <f t="shared" si="4"/>
        <v>106.07</v>
      </c>
      <c r="AG6" s="21">
        <f t="shared" si="4"/>
        <v>105.5</v>
      </c>
      <c r="AH6" s="21">
        <f t="shared" si="4"/>
        <v>106.35</v>
      </c>
      <c r="AI6" s="20" t="str">
        <f>IF(AI7="","",IF(AI7="-","【-】","【"&amp;SUBSTITUTE(TEXT(AI7,"#,##0.00"),"-","△")&amp;"】"))</f>
        <v>【104.44】</v>
      </c>
      <c r="AJ6" s="20">
        <f>IF(AJ7="",NA(),AJ7)</f>
        <v>0</v>
      </c>
      <c r="AK6" s="20">
        <f t="shared" ref="AK6:AS6" si="5">IF(AK7="",NA(),AK7)</f>
        <v>0</v>
      </c>
      <c r="AL6" s="20">
        <f t="shared" si="5"/>
        <v>0</v>
      </c>
      <c r="AM6" s="20">
        <f t="shared" si="5"/>
        <v>0</v>
      </c>
      <c r="AN6" s="20">
        <f t="shared" si="5"/>
        <v>0</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17</v>
      </c>
      <c r="AV6" s="21">
        <f t="shared" ref="AV6:BD6" si="6">IF(AV7="",NA(),AV7)</f>
        <v>20.36</v>
      </c>
      <c r="AW6" s="21">
        <f t="shared" si="6"/>
        <v>26.08</v>
      </c>
      <c r="AX6" s="21">
        <f t="shared" si="6"/>
        <v>29.99</v>
      </c>
      <c r="AY6" s="21">
        <f t="shared" si="6"/>
        <v>33.520000000000003</v>
      </c>
      <c r="AZ6" s="21">
        <f t="shared" si="6"/>
        <v>26.99</v>
      </c>
      <c r="BA6" s="21">
        <f t="shared" si="6"/>
        <v>29.13</v>
      </c>
      <c r="BB6" s="21">
        <f t="shared" si="6"/>
        <v>35.69</v>
      </c>
      <c r="BC6" s="21">
        <f t="shared" si="6"/>
        <v>38.4</v>
      </c>
      <c r="BD6" s="21">
        <f t="shared" si="6"/>
        <v>44.04</v>
      </c>
      <c r="BE6" s="20" t="str">
        <f>IF(BE7="","",IF(BE7="-","【-】","【"&amp;SUBSTITUTE(TEXT(BE7,"#,##0.00"),"-","△")&amp;"】"))</f>
        <v>【42.02】</v>
      </c>
      <c r="BF6" s="21">
        <f>IF(BF7="",NA(),BF7)</f>
        <v>3048.84</v>
      </c>
      <c r="BG6" s="21">
        <f t="shared" ref="BG6:BO6" si="7">IF(BG7="",NA(),BG7)</f>
        <v>2235.23</v>
      </c>
      <c r="BH6" s="21">
        <f t="shared" si="7"/>
        <v>1823.59</v>
      </c>
      <c r="BI6" s="21">
        <f t="shared" si="7"/>
        <v>1513.84</v>
      </c>
      <c r="BJ6" s="21">
        <f t="shared" si="7"/>
        <v>1204.0999999999999</v>
      </c>
      <c r="BK6" s="21">
        <f t="shared" si="7"/>
        <v>826.83</v>
      </c>
      <c r="BL6" s="21">
        <f t="shared" si="7"/>
        <v>867.83</v>
      </c>
      <c r="BM6" s="21">
        <f t="shared" si="7"/>
        <v>791.76</v>
      </c>
      <c r="BN6" s="21">
        <f t="shared" si="7"/>
        <v>900.82</v>
      </c>
      <c r="BO6" s="21">
        <f t="shared" si="7"/>
        <v>839.21</v>
      </c>
      <c r="BP6" s="20" t="str">
        <f>IF(BP7="","",IF(BP7="-","【-】","【"&amp;SUBSTITUTE(TEXT(BP7,"#,##0.00"),"-","△")&amp;"】"))</f>
        <v>【785.10】</v>
      </c>
      <c r="BQ6" s="21">
        <f>IF(BQ7="",NA(),BQ7)</f>
        <v>54.88</v>
      </c>
      <c r="BR6" s="21">
        <f t="shared" ref="BR6:BZ6" si="8">IF(BR7="",NA(),BR7)</f>
        <v>74.849999999999994</v>
      </c>
      <c r="BS6" s="21">
        <f t="shared" si="8"/>
        <v>78</v>
      </c>
      <c r="BT6" s="21">
        <f t="shared" si="8"/>
        <v>38.700000000000003</v>
      </c>
      <c r="BU6" s="21">
        <f t="shared" si="8"/>
        <v>57.55</v>
      </c>
      <c r="BV6" s="21">
        <f t="shared" si="8"/>
        <v>57.31</v>
      </c>
      <c r="BW6" s="21">
        <f t="shared" si="8"/>
        <v>57.08</v>
      </c>
      <c r="BX6" s="21">
        <f t="shared" si="8"/>
        <v>56.26</v>
      </c>
      <c r="BY6" s="21">
        <f t="shared" si="8"/>
        <v>52.94</v>
      </c>
      <c r="BZ6" s="21">
        <f t="shared" si="8"/>
        <v>52.05</v>
      </c>
      <c r="CA6" s="20" t="str">
        <f>IF(CA7="","",IF(CA7="-","【-】","【"&amp;SUBSTITUTE(TEXT(CA7,"#,##0.00"),"-","△")&amp;"】"))</f>
        <v>【56.93】</v>
      </c>
      <c r="CB6" s="21">
        <f>IF(CB7="",NA(),CB7)</f>
        <v>212.67</v>
      </c>
      <c r="CC6" s="21">
        <f t="shared" ref="CC6:CK6" si="9">IF(CC7="",NA(),CC7)</f>
        <v>153.43</v>
      </c>
      <c r="CD6" s="21">
        <f t="shared" si="9"/>
        <v>155.11000000000001</v>
      </c>
      <c r="CE6" s="21">
        <f t="shared" si="9"/>
        <v>307.06</v>
      </c>
      <c r="CF6" s="21">
        <f t="shared" si="9"/>
        <v>221.71</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53.9</v>
      </c>
      <c r="CN6" s="21">
        <f t="shared" ref="CN6:CV6" si="10">IF(CN7="",NA(),CN7)</f>
        <v>59.2</v>
      </c>
      <c r="CO6" s="21">
        <f t="shared" si="10"/>
        <v>61.5</v>
      </c>
      <c r="CP6" s="21">
        <f t="shared" si="10"/>
        <v>60.4</v>
      </c>
      <c r="CQ6" s="21">
        <f t="shared" si="10"/>
        <v>60.5</v>
      </c>
      <c r="CR6" s="21">
        <f t="shared" si="10"/>
        <v>50.14</v>
      </c>
      <c r="CS6" s="21">
        <f t="shared" si="10"/>
        <v>54.83</v>
      </c>
      <c r="CT6" s="21">
        <f t="shared" si="10"/>
        <v>66.53</v>
      </c>
      <c r="CU6" s="21">
        <f t="shared" si="10"/>
        <v>52.35</v>
      </c>
      <c r="CV6" s="21">
        <f t="shared" si="10"/>
        <v>46.25</v>
      </c>
      <c r="CW6" s="20" t="str">
        <f>IF(CW7="","",IF(CW7="-","【-】","【"&amp;SUBSTITUTE(TEXT(CW7,"#,##0.00"),"-","△")&amp;"】"))</f>
        <v>【49.87】</v>
      </c>
      <c r="CX6" s="21">
        <f>IF(CX7="",NA(),CX7)</f>
        <v>97.32</v>
      </c>
      <c r="CY6" s="21">
        <f t="shared" ref="CY6:DG6" si="11">IF(CY7="",NA(),CY7)</f>
        <v>96.89</v>
      </c>
      <c r="CZ6" s="21">
        <f t="shared" si="11"/>
        <v>97.32</v>
      </c>
      <c r="DA6" s="21">
        <f t="shared" si="11"/>
        <v>97.77</v>
      </c>
      <c r="DB6" s="21">
        <f t="shared" si="11"/>
        <v>94.34</v>
      </c>
      <c r="DC6" s="21">
        <f t="shared" si="11"/>
        <v>84.98</v>
      </c>
      <c r="DD6" s="21">
        <f t="shared" si="11"/>
        <v>84.7</v>
      </c>
      <c r="DE6" s="21">
        <f t="shared" si="11"/>
        <v>84.67</v>
      </c>
      <c r="DF6" s="21">
        <f t="shared" si="11"/>
        <v>84.39</v>
      </c>
      <c r="DG6" s="21">
        <f t="shared" si="11"/>
        <v>83.96</v>
      </c>
      <c r="DH6" s="20" t="str">
        <f>IF(DH7="","",IF(DH7="-","【-】","【"&amp;SUBSTITUTE(TEXT(DH7,"#,##0.00"),"-","△")&amp;"】"))</f>
        <v>【87.54】</v>
      </c>
      <c r="DI6" s="21">
        <f>IF(DI7="",NA(),DI7)</f>
        <v>6.63</v>
      </c>
      <c r="DJ6" s="21">
        <f t="shared" ref="DJ6:DR6" si="12">IF(DJ7="",NA(),DJ7)</f>
        <v>9.84</v>
      </c>
      <c r="DK6" s="21">
        <f t="shared" si="12"/>
        <v>13.09</v>
      </c>
      <c r="DL6" s="21">
        <f t="shared" si="12"/>
        <v>16.32</v>
      </c>
      <c r="DM6" s="21">
        <f t="shared" si="12"/>
        <v>19.440000000000001</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2">
      <c r="A7" s="14"/>
      <c r="B7" s="23">
        <v>2023</v>
      </c>
      <c r="C7" s="23">
        <v>93866</v>
      </c>
      <c r="D7" s="23">
        <v>46</v>
      </c>
      <c r="E7" s="23">
        <v>17</v>
      </c>
      <c r="F7" s="23">
        <v>5</v>
      </c>
      <c r="G7" s="23">
        <v>0</v>
      </c>
      <c r="H7" s="23" t="s">
        <v>96</v>
      </c>
      <c r="I7" s="23" t="s">
        <v>97</v>
      </c>
      <c r="J7" s="23" t="s">
        <v>98</v>
      </c>
      <c r="K7" s="23" t="s">
        <v>99</v>
      </c>
      <c r="L7" s="23" t="s">
        <v>100</v>
      </c>
      <c r="M7" s="23" t="s">
        <v>101</v>
      </c>
      <c r="N7" s="24" t="s">
        <v>102</v>
      </c>
      <c r="O7" s="24">
        <v>78.88</v>
      </c>
      <c r="P7" s="24">
        <v>4.43</v>
      </c>
      <c r="Q7" s="24">
        <v>88.44</v>
      </c>
      <c r="R7" s="24">
        <v>3740</v>
      </c>
      <c r="S7" s="24">
        <v>28803</v>
      </c>
      <c r="T7" s="24">
        <v>70.87</v>
      </c>
      <c r="U7" s="24">
        <v>406.42</v>
      </c>
      <c r="V7" s="24">
        <v>1273</v>
      </c>
      <c r="W7" s="24">
        <v>2.02</v>
      </c>
      <c r="X7" s="24">
        <v>630.20000000000005</v>
      </c>
      <c r="Y7" s="24">
        <v>103.32</v>
      </c>
      <c r="Z7" s="24">
        <v>103.84</v>
      </c>
      <c r="AA7" s="24">
        <v>102.87</v>
      </c>
      <c r="AB7" s="24">
        <v>101.57</v>
      </c>
      <c r="AC7" s="24">
        <v>102.86</v>
      </c>
      <c r="AD7" s="24">
        <v>103.6</v>
      </c>
      <c r="AE7" s="24">
        <v>106.37</v>
      </c>
      <c r="AF7" s="24">
        <v>106.07</v>
      </c>
      <c r="AG7" s="24">
        <v>105.5</v>
      </c>
      <c r="AH7" s="24">
        <v>106.35</v>
      </c>
      <c r="AI7" s="24">
        <v>104.44</v>
      </c>
      <c r="AJ7" s="24">
        <v>0</v>
      </c>
      <c r="AK7" s="24">
        <v>0</v>
      </c>
      <c r="AL7" s="24">
        <v>0</v>
      </c>
      <c r="AM7" s="24">
        <v>0</v>
      </c>
      <c r="AN7" s="24">
        <v>0</v>
      </c>
      <c r="AO7" s="24">
        <v>193.99</v>
      </c>
      <c r="AP7" s="24">
        <v>139.02000000000001</v>
      </c>
      <c r="AQ7" s="24">
        <v>132.04</v>
      </c>
      <c r="AR7" s="24">
        <v>145.43</v>
      </c>
      <c r="AS7" s="24">
        <v>129.88999999999999</v>
      </c>
      <c r="AT7" s="24">
        <v>124.06</v>
      </c>
      <c r="AU7" s="24">
        <v>17</v>
      </c>
      <c r="AV7" s="24">
        <v>20.36</v>
      </c>
      <c r="AW7" s="24">
        <v>26.08</v>
      </c>
      <c r="AX7" s="24">
        <v>29.99</v>
      </c>
      <c r="AY7" s="24">
        <v>33.520000000000003</v>
      </c>
      <c r="AZ7" s="24">
        <v>26.99</v>
      </c>
      <c r="BA7" s="24">
        <v>29.13</v>
      </c>
      <c r="BB7" s="24">
        <v>35.69</v>
      </c>
      <c r="BC7" s="24">
        <v>38.4</v>
      </c>
      <c r="BD7" s="24">
        <v>44.04</v>
      </c>
      <c r="BE7" s="24">
        <v>42.02</v>
      </c>
      <c r="BF7" s="24">
        <v>3048.84</v>
      </c>
      <c r="BG7" s="24">
        <v>2235.23</v>
      </c>
      <c r="BH7" s="24">
        <v>1823.59</v>
      </c>
      <c r="BI7" s="24">
        <v>1513.84</v>
      </c>
      <c r="BJ7" s="24">
        <v>1204.0999999999999</v>
      </c>
      <c r="BK7" s="24">
        <v>826.83</v>
      </c>
      <c r="BL7" s="24">
        <v>867.83</v>
      </c>
      <c r="BM7" s="24">
        <v>791.76</v>
      </c>
      <c r="BN7" s="24">
        <v>900.82</v>
      </c>
      <c r="BO7" s="24">
        <v>839.21</v>
      </c>
      <c r="BP7" s="24">
        <v>785.1</v>
      </c>
      <c r="BQ7" s="24">
        <v>54.88</v>
      </c>
      <c r="BR7" s="24">
        <v>74.849999999999994</v>
      </c>
      <c r="BS7" s="24">
        <v>78</v>
      </c>
      <c r="BT7" s="24">
        <v>38.700000000000003</v>
      </c>
      <c r="BU7" s="24">
        <v>57.55</v>
      </c>
      <c r="BV7" s="24">
        <v>57.31</v>
      </c>
      <c r="BW7" s="24">
        <v>57.08</v>
      </c>
      <c r="BX7" s="24">
        <v>56.26</v>
      </c>
      <c r="BY7" s="24">
        <v>52.94</v>
      </c>
      <c r="BZ7" s="24">
        <v>52.05</v>
      </c>
      <c r="CA7" s="24">
        <v>56.93</v>
      </c>
      <c r="CB7" s="24">
        <v>212.67</v>
      </c>
      <c r="CC7" s="24">
        <v>153.43</v>
      </c>
      <c r="CD7" s="24">
        <v>155.11000000000001</v>
      </c>
      <c r="CE7" s="24">
        <v>307.06</v>
      </c>
      <c r="CF7" s="24">
        <v>221.71</v>
      </c>
      <c r="CG7" s="24">
        <v>273.52</v>
      </c>
      <c r="CH7" s="24">
        <v>274.99</v>
      </c>
      <c r="CI7" s="24">
        <v>282.08999999999997</v>
      </c>
      <c r="CJ7" s="24">
        <v>303.27999999999997</v>
      </c>
      <c r="CK7" s="24">
        <v>301.86</v>
      </c>
      <c r="CL7" s="24">
        <v>271.14999999999998</v>
      </c>
      <c r="CM7" s="24">
        <v>53.9</v>
      </c>
      <c r="CN7" s="24">
        <v>59.2</v>
      </c>
      <c r="CO7" s="24">
        <v>61.5</v>
      </c>
      <c r="CP7" s="24">
        <v>60.4</v>
      </c>
      <c r="CQ7" s="24">
        <v>60.5</v>
      </c>
      <c r="CR7" s="24">
        <v>50.14</v>
      </c>
      <c r="CS7" s="24">
        <v>54.83</v>
      </c>
      <c r="CT7" s="24">
        <v>66.53</v>
      </c>
      <c r="CU7" s="24">
        <v>52.35</v>
      </c>
      <c r="CV7" s="24">
        <v>46.25</v>
      </c>
      <c r="CW7" s="24">
        <v>49.87</v>
      </c>
      <c r="CX7" s="24">
        <v>97.32</v>
      </c>
      <c r="CY7" s="24">
        <v>96.89</v>
      </c>
      <c r="CZ7" s="24">
        <v>97.32</v>
      </c>
      <c r="DA7" s="24">
        <v>97.77</v>
      </c>
      <c r="DB7" s="24">
        <v>94.34</v>
      </c>
      <c r="DC7" s="24">
        <v>84.98</v>
      </c>
      <c r="DD7" s="24">
        <v>84.7</v>
      </c>
      <c r="DE7" s="24">
        <v>84.67</v>
      </c>
      <c r="DF7" s="24">
        <v>84.39</v>
      </c>
      <c r="DG7" s="24">
        <v>83.96</v>
      </c>
      <c r="DH7" s="24">
        <v>87.54</v>
      </c>
      <c r="DI7" s="24">
        <v>6.63</v>
      </c>
      <c r="DJ7" s="24">
        <v>9.84</v>
      </c>
      <c r="DK7" s="24">
        <v>13.09</v>
      </c>
      <c r="DL7" s="24">
        <v>16.32</v>
      </c>
      <c r="DM7" s="24">
        <v>19.440000000000001</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v>
      </c>
      <c r="EG7" s="24">
        <v>0</v>
      </c>
      <c r="EH7" s="24">
        <v>0</v>
      </c>
      <c r="EI7" s="24">
        <v>0</v>
      </c>
      <c r="EJ7" s="24">
        <v>0.02</v>
      </c>
      <c r="EK7" s="24">
        <v>0.25</v>
      </c>
      <c r="EL7" s="24">
        <v>0.05</v>
      </c>
      <c r="EM7" s="24">
        <v>0.03</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dcterms:created xsi:type="dcterms:W3CDTF">2025-01-24T07:16:36Z</dcterms:created>
  <dcterms:modified xsi:type="dcterms:W3CDTF">2025-02-28T11:44:10Z</dcterms:modified>
  <cp:category/>
</cp:coreProperties>
</file>