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IRQfKHgHPXdNhIPqeGuG1vhWcaKR1XBwsjL4HVoV9SVKxdAKX5QnlqtCF7VG1h56FqwY3AAwXFfUckhWOuGOKA==" workbookSaltValue="T/jOAgkyTvgdcc3JWOhw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<sst xmlns="http://schemas.openxmlformats.org/spreadsheetml/2006/main" count="228" uniqueCount="114">
  <si>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</si>
  <si>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</si>
  <si>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</si>
  <si>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</si>
  <si>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</si>
  <si>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</si>
  <si>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</si>
  <si>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</si>
  <si>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</si>
  <si>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</si>
  <si>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</si>
  <si>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</si>
  <si>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</si>
  <si>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</si>
  <si>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</si>
  <si>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</si>
  <si>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</si>
  <si>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</si>
  <si>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</si>
  <si>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</si>
  <si>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</si>
  <si>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</si>
  <si>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</si>
  <si>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</si>
  <si>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</si>
  <si>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</si>
  <si>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</si>
  <si>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</si>
  <si>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</si>
  <si>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</si>
  <si>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</si>
  <si>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</si>
  <si>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</si>
  <si>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</si>
  <si>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</si>
  <si>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</si>
  <si>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</si>
  <si>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</si>
  <si>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</si>
  <si>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</si>
  <si>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</si>
  <si>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</si>
  <si>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</si>
  <si>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</si>
  <si>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</si>
  <si>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</si>
  <si>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</si>
  <si>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</si>
  <si>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</si>
  <si>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</si>
  <si>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</si>
  <si>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</si>
  <si>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</si>
  <si>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</si>
  <si>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</si>
  <si>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</si>
  <si>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</si>
  <si>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</si>
  <si>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</si>
  <si>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</si>
  <si>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</si>
  <si>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</si>
  <si>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</si>
  <si>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</si>
  <si>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</si>
  <si>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</si>
  <si>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</si>
  <si>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</si>
  <si>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</si>
  <si>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</si>
  <si>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</si>
  <si>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</si>
  <si>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</si>
  <si>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</si>
  <si>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</si>
  <si>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</si>
  <si>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</si>
  <si>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</si>
  <si>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</si>
  <si>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</si>
  <si>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</si>
  <si>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</si>
  <si>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</si>
  <si>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</si>
  <si>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</si>
  <si>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</si>
  <si>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</si>
  <si>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</si>
  <si>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</si>
  <si>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</si>
  <si>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</si>
  <si>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</si>
  <si>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</si>
  <si>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</si>
  <si>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</si>
  <si>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</si>
  <si>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</si>
  <si>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</si>
  <si>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</si>
  <si>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</si>
  <si>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</si>
  <si>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</si>
  <si>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</si>
  <si>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</si>
  <si>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</si>
  <si>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</si>
  <si>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</si>
  <si>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</si>
  <si>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</si>
  <si>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</si>
  <si>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</si>
  <si>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
　</t>
    <phoneticPr fontId="4"/>
  </si>
  <si>
    <t xml:space="preserve">  経営比較分析表の結果を見ると、当町の経営状況は良好であるといえますが、今後は、少子高齢化による人口減小、節水意識の高揚等により、水道料金収入が減少していくことが見込まれます。
　その一方で、水道施設・管路の防災対策、老朽化による更新事業等により設備投資の費用増加が見込まれます。
　今後、令和２年度に策定した水道ビジョンに基づき、計画的に水道施設・管路を更新し、安全・強靭で持続可能な水道事業を目指します。
　</t>
    <rPh sb="93" eb="95">
      <t>イッポウ</t>
    </rPh>
    <rPh sb="97" eb="99">
      <t>スイドウ</t>
    </rPh>
    <rPh sb="99" eb="101">
      <t>シセツ</t>
    </rPh>
    <rPh sb="102" eb="104">
      <t>カンロ</t>
    </rPh>
    <rPh sb="105" eb="107">
      <t>ボウサイ</t>
    </rPh>
    <rPh sb="107" eb="109">
      <t>タイサク</t>
    </rPh>
    <rPh sb="110" eb="113">
      <t>ロウキュウカ</t>
    </rPh>
    <rPh sb="116" eb="118">
      <t>コウシン</t>
    </rPh>
    <rPh sb="118" eb="120">
      <t>ジギョウ</t>
    </rPh>
    <rPh sb="120" eb="121">
      <t>トウ</t>
    </rPh>
    <rPh sb="124" eb="126">
      <t>セツビ</t>
    </rPh>
    <rPh sb="126" eb="128">
      <t>トウシ</t>
    </rPh>
    <rPh sb="129" eb="131">
      <t>ヒヨウ</t>
    </rPh>
    <rPh sb="131" eb="133">
      <t>ゾウカ</t>
    </rPh>
    <rPh sb="134" eb="136">
      <t>ミコ</t>
    </rPh>
    <rPh sb="152" eb="154">
      <t>サクテイ</t>
    </rPh>
    <rPh sb="156" eb="158">
      <t>スイドウ</t>
    </rPh>
    <rPh sb="163" eb="164">
      <t>モト</t>
    </rPh>
    <rPh sb="167" eb="170">
      <t>ケイカクテキ</t>
    </rPh>
    <rPh sb="171" eb="173">
      <t>スイドウ</t>
    </rPh>
    <rPh sb="173" eb="175">
      <t>シセツ</t>
    </rPh>
    <rPh sb="176" eb="178">
      <t>カンロ</t>
    </rPh>
    <rPh sb="179" eb="181">
      <t>コウシン</t>
    </rPh>
    <rPh sb="186" eb="188">
      <t>キョウジン</t>
    </rPh>
    <phoneticPr fontId="4"/>
  </si>
  <si>
    <t xml:space="preserve">  経営の健全性を判断する指標である、「①経常収支比率」、「⑤料金回収率」は前年度を大きく下回る値となりましたが、宝積寺配水場解体工事に伴う修繕費等の増加が要因で一時的なものであり、次年度は各指標とも改善される見込みです。
　その一方で、施設の利用状況や適性規模を判断する指標である「⑦施設利用率」は、46.76％と低い水準となっています。
　今後も健全経営を維持していくためには、施設更新時に適切な規模に見直し、「⑦施設利用率」を改善していき、効率性を高める必要があります。</t>
    <rPh sb="38" eb="41">
      <t>ゼンネンド</t>
    </rPh>
    <rPh sb="42" eb="43">
      <t>オオ</t>
    </rPh>
    <rPh sb="45" eb="47">
      <t>シタマワ</t>
    </rPh>
    <rPh sb="57" eb="60">
      <t>ホウシャクジ</t>
    </rPh>
    <rPh sb="60" eb="62">
      <t>ハイスイ</t>
    </rPh>
    <rPh sb="62" eb="63">
      <t>ジョウ</t>
    </rPh>
    <rPh sb="63" eb="65">
      <t>カイタイ</t>
    </rPh>
    <rPh sb="65" eb="67">
      <t>コウジ</t>
    </rPh>
    <rPh sb="68" eb="69">
      <t>トモナ</t>
    </rPh>
    <rPh sb="70" eb="73">
      <t>シュウゼンヒ</t>
    </rPh>
    <rPh sb="73" eb="74">
      <t>トウ</t>
    </rPh>
    <rPh sb="75" eb="77">
      <t>ゾウカ</t>
    </rPh>
    <rPh sb="78" eb="80">
      <t>ヨウイン</t>
    </rPh>
    <rPh sb="81" eb="84">
      <t>イチジテキ</t>
    </rPh>
    <rPh sb="91" eb="94">
      <t>ジネンド</t>
    </rPh>
    <rPh sb="100" eb="102">
      <t>カイゼン</t>
    </rPh>
    <rPh sb="105" eb="107">
      <t>ミコ</t>
    </rPh>
    <rPh sb="115" eb="117">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</si>
</sst>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0.77</c:v>
                </c:pt>
                <c:pt idx="1">
                  <c:v>0.08</c:v>
                </c:pt>
                <c:pt idx="2">
                  <c:v>0.35</c:v>
                </c:pt>
                <c:pt idx="3">
                  <c:v>0.18</c:v>
                </c:pt>
                <c:pt idx="4" formatCode="#,##0.00;&quot;△&quot;#,##0.00">
                  <c:v>0</c:v>
                </c:pt>
              </c:numCache>
            </c:numRef>
          </c:val>
          <c:extLst>
            <c:ext xmlns:c16="http://schemas.microsoft.com/office/drawing/2014/chart" uri="{C3380CC4-5D6E-409C-BE32-E72D297353CC}">
              <c16:uniqueId val="{00000000-8F0D-495A-A766-7D7FB8FE98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F0D-495A-A766-7D7FB8FE98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45.28</c:v>
                </c:pt>
                <c:pt idx="1">
                  <c:v>45.27</c:v>
                </c:pt>
                <c:pt idx="2">
                  <c:v>46</c:v>
                </c:pt>
                <c:pt idx="3">
                  <c:v>46.89</c:v>
                </c:pt>
                <c:pt idx="4">
                  <c:v>46.76</c:v>
                </c:pt>
              </c:numCache>
            </c:numRef>
          </c:val>
          <c:extLst>
            <c:ext xmlns:c16="http://schemas.microsoft.com/office/drawing/2014/chart" uri="{C3380CC4-5D6E-409C-BE32-E72D297353CC}">
              <c16:uniqueId val="{00000000-01FF-4BCE-8576-23B3C7F5F0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1FF-4BCE-8576-23B3C7F5F0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88.55</c:v>
                </c:pt>
                <c:pt idx="1">
                  <c:v>88.88</c:v>
                </c:pt>
                <c:pt idx="2">
                  <c:v>89.17</c:v>
                </c:pt>
                <c:pt idx="3">
                  <c:v>87.79</c:v>
                </c:pt>
                <c:pt idx="4">
                  <c:v>87.16</c:v>
                </c:pt>
              </c:numCache>
            </c:numRef>
          </c:val>
          <c:extLst>
            <c:ext xmlns:c16="http://schemas.microsoft.com/office/drawing/2014/chart" uri="{C3380CC4-5D6E-409C-BE32-E72D297353CC}">
              <c16:uniqueId val="{00000000-7F12-4748-A5E6-64267C8734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F12-4748-A5E6-64267C8734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107.52</c:v>
                </c:pt>
                <c:pt idx="1">
                  <c:v>113.3</c:v>
                </c:pt>
                <c:pt idx="2">
                  <c:v>113.33</c:v>
                </c:pt>
                <c:pt idx="3">
                  <c:v>114.75</c:v>
                </c:pt>
                <c:pt idx="4">
                  <c:v>103.67</c:v>
                </c:pt>
              </c:numCache>
            </c:numRef>
          </c:val>
          <c:extLst>
            <c:ext xmlns:c16="http://schemas.microsoft.com/office/drawing/2014/chart" uri="{C3380CC4-5D6E-409C-BE32-E72D297353CC}">
              <c16:uniqueId val="{00000000-D3B0-4FC5-8091-112A35B7A9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D3B0-4FC5-8091-112A35B7A9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39.71</c:v>
                </c:pt>
                <c:pt idx="1">
                  <c:v>41.39</c:v>
                </c:pt>
                <c:pt idx="2">
                  <c:v>42.1</c:v>
                </c:pt>
                <c:pt idx="3">
                  <c:v>43.46</c:v>
                </c:pt>
                <c:pt idx="4">
                  <c:v>44.87</c:v>
                </c:pt>
              </c:numCache>
            </c:numRef>
          </c:val>
          <c:extLst>
            <c:ext xmlns:c16="http://schemas.microsoft.com/office/drawing/2014/chart" uri="{C3380CC4-5D6E-409C-BE32-E72D297353CC}">
              <c16:uniqueId val="{00000000-6336-48EB-8793-AF48B36151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336-48EB-8793-AF48B36151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0.97</c:v>
                </c:pt>
                <c:pt idx="1">
                  <c:v>1.36</c:v>
                </c:pt>
                <c:pt idx="2">
                  <c:v>0.24</c:v>
                </c:pt>
                <c:pt idx="3">
                  <c:v>0.25</c:v>
                </c:pt>
                <c:pt idx="4">
                  <c:v>0.25</c:v>
                </c:pt>
              </c:numCache>
            </c:numRef>
          </c:val>
          <c:extLst>
            <c:ext xmlns:c16="http://schemas.microsoft.com/office/drawing/2014/chart" uri="{C3380CC4-5D6E-409C-BE32-E72D297353CC}">
              <c16:uniqueId val="{00000000-03CC-432D-B24B-AAC1572DD8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03CC-432D-B24B-AAC1572DD8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1A-4009-A752-99D3753F20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381A-4009-A752-99D3753F20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451.56</c:v>
                </c:pt>
                <c:pt idx="1">
                  <c:v>562.35</c:v>
                </c:pt>
                <c:pt idx="2">
                  <c:v>405.28</c:v>
                </c:pt>
                <c:pt idx="3">
                  <c:v>668.3</c:v>
                </c:pt>
                <c:pt idx="4">
                  <c:v>709.27</c:v>
                </c:pt>
              </c:numCache>
            </c:numRef>
          </c:val>
          <c:extLst>
            <c:ext xmlns:c16="http://schemas.microsoft.com/office/drawing/2014/chart" uri="{C3380CC4-5D6E-409C-BE32-E72D297353CC}">
              <c16:uniqueId val="{00000000-9161-4016-B93C-B3FC976A25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161-4016-B93C-B3FC976A25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272.35000000000002</c:v>
                </c:pt>
                <c:pt idx="1">
                  <c:v>249.31</c:v>
                </c:pt>
                <c:pt idx="2">
                  <c:v>222.5</c:v>
                </c:pt>
                <c:pt idx="3">
                  <c:v>198.88</c:v>
                </c:pt>
                <c:pt idx="4">
                  <c:v>176.63</c:v>
                </c:pt>
              </c:numCache>
            </c:numRef>
          </c:val>
          <c:extLst>
            <c:ext xmlns:c16="http://schemas.microsoft.com/office/drawing/2014/chart" uri="{C3380CC4-5D6E-409C-BE32-E72D297353CC}">
              <c16:uniqueId val="{00000000-20C2-466E-A6A7-3487FFEE54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0C2-466E-A6A7-3487FFEE54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99.98</c:v>
                </c:pt>
                <c:pt idx="1">
                  <c:v>106.19</c:v>
                </c:pt>
                <c:pt idx="2">
                  <c:v>107.08</c:v>
                </c:pt>
                <c:pt idx="3">
                  <c:v>102.88</c:v>
                </c:pt>
                <c:pt idx="4">
                  <c:v>98.07</c:v>
                </c:pt>
              </c:numCache>
            </c:numRef>
          </c:val>
          <c:extLst>
            <c:ext xmlns:c16="http://schemas.microsoft.com/office/drawing/2014/chart" uri="{C3380CC4-5D6E-409C-BE32-E72D297353CC}">
              <c16:uniqueId val="{00000000-116B-4752-B1E1-9CCA8A65DB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116B-4752-B1E1-9CCA8A65DB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194.98</c:v>
                </c:pt>
                <c:pt idx="1">
                  <c:v>183.89</c:v>
                </c:pt>
                <c:pt idx="2">
                  <c:v>181.99</c:v>
                </c:pt>
                <c:pt idx="3">
                  <c:v>189.23</c:v>
                </c:pt>
                <c:pt idx="4">
                  <c:v>199.15</c:v>
                </c:pt>
              </c:numCache>
            </c:numRef>
          </c:val>
          <c:extLst>
            <c:ext xmlns:c16="http://schemas.microsoft.com/office/drawing/2014/chart" uri="{C3380CC4-5D6E-409C-BE32-E72D297353CC}">
              <c16:uniqueId val="{00000000-4D21-4246-A5C7-A75A2CB7AE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D21-4246-A5C7-A75A2CB7AE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高根沢町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29522</v>
      </c>
      <c r="AM8" s="61"/>
      <c r="AN8" s="61"/>
      <c r="AO8" s="61"/>
      <c r="AP8" s="61"/>
      <c r="AQ8" s="61"/>
      <c r="AR8" s="61"/>
      <c r="AS8" s="61"/>
      <c r="AT8" s="52">
        <f>データ!$S$6</f>
        <v>70.87</v>
      </c>
      <c r="AU8" s="53"/>
      <c r="AV8" s="53"/>
      <c r="AW8" s="53"/>
      <c r="AX8" s="53"/>
      <c r="AY8" s="53"/>
      <c r="AZ8" s="53"/>
      <c r="BA8" s="53"/>
      <c r="BB8" s="54">
        <f>データ!$T$6</f>
        <v>416.57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88.9</v>
      </c>
      <c r="J10" s="53"/>
      <c r="K10" s="53"/>
      <c r="L10" s="53"/>
      <c r="M10" s="53"/>
      <c r="N10" s="53"/>
      <c r="O10" s="64"/>
      <c r="P10" s="54">
        <f>データ!$P$6</f>
        <v>99</v>
      </c>
      <c r="Q10" s="54"/>
      <c r="R10" s="54"/>
      <c r="S10" s="54"/>
      <c r="T10" s="54"/>
      <c r="U10" s="54"/>
      <c r="V10" s="54"/>
      <c r="W10" s="61">
        <f>データ!$Q$6</f>
        <v>3575</v>
      </c>
      <c r="X10" s="61"/>
      <c r="Y10" s="61"/>
      <c r="Z10" s="61"/>
      <c r="AA10" s="61"/>
      <c r="AB10" s="61"/>
      <c r="AC10" s="61"/>
      <c r="AD10" s="2"/>
      <c r="AE10" s="2"/>
      <c r="AF10" s="2"/>
      <c r="AG10" s="2"/>
      <c r="AH10" s="4"/>
      <c r="AI10" s="4"/>
      <c r="AJ10" s="4"/>
      <c r="AK10" s="4"/>
      <c r="AL10" s="61">
        <f>データ!$U$6</f>
        <v>29147</v>
      </c>
      <c r="AM10" s="61"/>
      <c r="AN10" s="61"/>
      <c r="AO10" s="61"/>
      <c r="AP10" s="61"/>
      <c r="AQ10" s="61"/>
      <c r="AR10" s="61"/>
      <c r="AS10" s="61"/>
      <c r="AT10" s="52">
        <f>データ!$V$6</f>
        <v>70.87</v>
      </c>
      <c r="AU10" s="53"/>
      <c r="AV10" s="53"/>
      <c r="AW10" s="53"/>
      <c r="AX10" s="53"/>
      <c r="AY10" s="53"/>
      <c r="AZ10" s="53"/>
      <c r="BA10" s="53"/>
      <c r="BB10" s="54">
        <f>データ!$W$6</f>
        <v>411.27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jdMXdlR+MZQcPC5RsTsm7TZUr3+QU03YPXi72Dqo5DK5V7zKCKjVISGjdvieIKDIrCwRdiTjZQl5/h1BfUW1w==" saltValue="8xHxssgdg4UaCN4CCSHw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93866</v>
      </c>
      <c r="D6" s="34">
        <f t="shared" si="3"/>
        <v>46</v>
      </c>
      <c r="E6" s="34">
        <f t="shared" si="3"/>
        <v>1</v>
      </c>
      <c r="F6" s="34">
        <f t="shared" si="3"/>
        <v>0</v>
      </c>
      <c r="G6" s="34">
        <f t="shared" si="3"/>
        <v>1</v>
      </c>
      <c r="H6" s="34" t="str">
        <f t="shared" si="3"/>
        <v>栃木県　高根沢町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88.9</v>
      </c>
      <c r="P6" s="35">
        <f t="shared" si="3"/>
        <v>99</v>
      </c>
      <c r="Q6" s="35">
        <f t="shared" si="3"/>
        <v>3575</v>
      </c>
      <c r="R6" s="35">
        <f t="shared" si="3"/>
        <v>29522</v>
      </c>
      <c r="S6" s="35">
        <f t="shared" si="3"/>
        <v>70.87</v>
      </c>
      <c r="T6" s="35">
        <f t="shared" si="3"/>
        <v>416.57</v>
      </c>
      <c r="U6" s="35">
        <f t="shared" si="3"/>
        <v>29147</v>
      </c>
      <c r="V6" s="35">
        <f t="shared" si="3"/>
        <v>70.87</v>
      </c>
      <c r="W6" s="35">
        <f t="shared" si="3"/>
        <v>411.27</v>
      </c>
      <c r="X6" s="36">
        <f>IF(X7="",NA(),X7)</f>
        <v>107.52</v>
      </c>
      <c r="Y6" s="36">
        <f t="shared" ref="Y6:AG6" si="4">IF(Y7="",NA(),Y7)</f>
        <v>113.3</v>
      </c>
      <c r="Z6" s="36">
        <f t="shared" si="4"/>
        <v>113.33</v>
      </c>
      <c r="AA6" s="36">
        <f t="shared" si="4"/>
        <v>114.75</v>
      </c>
      <c r="AB6" s="36">
        <f t="shared" si="4"/>
        <v>103.67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451.56</v>
      </c>
      <c r="AU6" s="36">
        <f t="shared" ref="AU6:BC6" si="6">IF(AU7="",NA(),AU7)</f>
        <v>562.35</v>
      </c>
      <c r="AV6" s="36">
        <f t="shared" si="6"/>
        <v>405.28</v>
      </c>
      <c r="AW6" s="36">
        <f t="shared" si="6"/>
        <v>668.3</v>
      </c>
      <c r="AX6" s="36">
        <f t="shared" si="6"/>
        <v>709.27</v>
      </c>
      <c r="AY6" s="36">
        <f t="shared" si="6"/>
        <v>391.54</v>
      </c>
      <c r="AZ6" s="36">
        <f t="shared" si="6"/>
        <v>384.34</v>
      </c>
      <c r="BA6" s="36">
        <f t="shared" si="6"/>
        <v>359.47</v>
      </c>
      <c r="BB6" s="36">
        <f t="shared" si="6"/>
        <v>369.69</v>
      </c>
      <c r="BC6" s="36">
        <f t="shared" si="6"/>
        <v>379.08</v>
      </c>
      <c r="BD6" s="35" t="str">
        <f>IF(BD7="","",IF(BD7="-","【-】","【"&amp;SUBSTITUTE(TEXT(BD7,"#,##0.00"),"-","△")&amp;"】"))</f>
        <v>【264.97】</v>
      </c>
      <c r="BE6" s="36">
        <f>IF(BE7="",NA(),BE7)</f>
        <v>272.35000000000002</v>
      </c>
      <c r="BF6" s="36">
        <f t="shared" ref="BF6:BN6" si="7">IF(BF7="",NA(),BF7)</f>
        <v>249.31</v>
      </c>
      <c r="BG6" s="36">
        <f t="shared" si="7"/>
        <v>222.5</v>
      </c>
      <c r="BH6" s="36">
        <f t="shared" si="7"/>
        <v>198.88</v>
      </c>
      <c r="BI6" s="36">
        <f t="shared" si="7"/>
        <v>176.63</v>
      </c>
      <c r="BJ6" s="36">
        <f t="shared" si="7"/>
        <v>386.97</v>
      </c>
      <c r="BK6" s="36">
        <f t="shared" si="7"/>
        <v>380.58</v>
      </c>
      <c r="BL6" s="36">
        <f t="shared" si="7"/>
        <v>401.79</v>
      </c>
      <c r="BM6" s="36">
        <f t="shared" si="7"/>
        <v>402.99</v>
      </c>
      <c r="BN6" s="36">
        <f t="shared" si="7"/>
        <v>398.98</v>
      </c>
      <c r="BO6" s="35" t="str">
        <f>IF(BO7="","",IF(BO7="-","【-】","【"&amp;SUBSTITUTE(TEXT(BO7,"#,##0.00"),"-","△")&amp;"】"))</f>
        <v>【266.61】</v>
      </c>
      <c r="BP6" s="36">
        <f>IF(BP7="",NA(),BP7)</f>
        <v>99.98</v>
      </c>
      <c r="BQ6" s="36">
        <f t="shared" ref="BQ6:BY6" si="8">IF(BQ7="",NA(),BQ7)</f>
        <v>106.19</v>
      </c>
      <c r="BR6" s="36">
        <f t="shared" si="8"/>
        <v>107.08</v>
      </c>
      <c r="BS6" s="36">
        <f t="shared" si="8"/>
        <v>102.88</v>
      </c>
      <c r="BT6" s="36">
        <f t="shared" si="8"/>
        <v>98.07</v>
      </c>
      <c r="BU6" s="36">
        <f t="shared" si="8"/>
        <v>101.72</v>
      </c>
      <c r="BV6" s="36">
        <f t="shared" si="8"/>
        <v>102.38</v>
      </c>
      <c r="BW6" s="36">
        <f t="shared" si="8"/>
        <v>100.12</v>
      </c>
      <c r="BX6" s="36">
        <f t="shared" si="8"/>
        <v>98.66</v>
      </c>
      <c r="BY6" s="36">
        <f t="shared" si="8"/>
        <v>98.64</v>
      </c>
      <c r="BZ6" s="35" t="str">
        <f>IF(BZ7="","",IF(BZ7="-","【-】","【"&amp;SUBSTITUTE(TEXT(BZ7,"#,##0.00"),"-","△")&amp;"】"))</f>
        <v>【103.24】</v>
      </c>
      <c r="CA6" s="36">
        <f>IF(CA7="",NA(),CA7)</f>
        <v>194.98</v>
      </c>
      <c r="CB6" s="36">
        <f t="shared" ref="CB6:CJ6" si="9">IF(CB7="",NA(),CB7)</f>
        <v>183.89</v>
      </c>
      <c r="CC6" s="36">
        <f t="shared" si="9"/>
        <v>181.99</v>
      </c>
      <c r="CD6" s="36">
        <f t="shared" si="9"/>
        <v>189.23</v>
      </c>
      <c r="CE6" s="36">
        <f t="shared" si="9"/>
        <v>199.15</v>
      </c>
      <c r="CF6" s="36">
        <f t="shared" si="9"/>
        <v>168.2</v>
      </c>
      <c r="CG6" s="36">
        <f t="shared" si="9"/>
        <v>168.67</v>
      </c>
      <c r="CH6" s="36">
        <f t="shared" si="9"/>
        <v>174.97</v>
      </c>
      <c r="CI6" s="36">
        <f t="shared" si="9"/>
        <v>178.59</v>
      </c>
      <c r="CJ6" s="36">
        <f t="shared" si="9"/>
        <v>178.92</v>
      </c>
      <c r="CK6" s="35" t="str">
        <f>IF(CK7="","",IF(CK7="-","【-】","【"&amp;SUBSTITUTE(TEXT(CK7,"#,##0.00"),"-","△")&amp;"】"))</f>
        <v>【168.38】</v>
      </c>
      <c r="CL6" s="36">
        <f>IF(CL7="",NA(),CL7)</f>
        <v>45.28</v>
      </c>
      <c r="CM6" s="36">
        <f t="shared" ref="CM6:CU6" si="10">IF(CM7="",NA(),CM7)</f>
        <v>45.27</v>
      </c>
      <c r="CN6" s="36">
        <f t="shared" si="10"/>
        <v>46</v>
      </c>
      <c r="CO6" s="36">
        <f t="shared" si="10"/>
        <v>46.89</v>
      </c>
      <c r="CP6" s="36">
        <f t="shared" si="10"/>
        <v>46.76</v>
      </c>
      <c r="CQ6" s="36">
        <f t="shared" si="10"/>
        <v>54.77</v>
      </c>
      <c r="CR6" s="36">
        <f t="shared" si="10"/>
        <v>54.92</v>
      </c>
      <c r="CS6" s="36">
        <f t="shared" si="10"/>
        <v>55.63</v>
      </c>
      <c r="CT6" s="36">
        <f t="shared" si="10"/>
        <v>55.03</v>
      </c>
      <c r="CU6" s="36">
        <f t="shared" si="10"/>
        <v>55.14</v>
      </c>
      <c r="CV6" s="35" t="str">
        <f>IF(CV7="","",IF(CV7="-","【-】","【"&amp;SUBSTITUTE(TEXT(CV7,"#,##0.00"),"-","△")&amp;"】"))</f>
        <v>【60.00】</v>
      </c>
      <c r="CW6" s="36">
        <f>IF(CW7="",NA(),CW7)</f>
        <v>88.55</v>
      </c>
      <c r="CX6" s="36">
        <f t="shared" ref="CX6:DF6" si="11">IF(CX7="",NA(),CX7)</f>
        <v>88.88</v>
      </c>
      <c r="CY6" s="36">
        <f t="shared" si="11"/>
        <v>89.17</v>
      </c>
      <c r="CZ6" s="36">
        <f t="shared" si="11"/>
        <v>87.79</v>
      </c>
      <c r="DA6" s="36">
        <f t="shared" si="11"/>
        <v>87.16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39.71</v>
      </c>
      <c r="DI6" s="36">
        <f t="shared" ref="DI6:DQ6" si="12">IF(DI7="",NA(),DI7)</f>
        <v>41.39</v>
      </c>
      <c r="DJ6" s="36">
        <f t="shared" si="12"/>
        <v>42.1</v>
      </c>
      <c r="DK6" s="36">
        <f t="shared" si="12"/>
        <v>43.46</v>
      </c>
      <c r="DL6" s="36">
        <f t="shared" si="12"/>
        <v>44.87</v>
      </c>
      <c r="DM6" s="36">
        <f t="shared" si="12"/>
        <v>47.46</v>
      </c>
      <c r="DN6" s="36">
        <f t="shared" si="12"/>
        <v>48.49</v>
      </c>
      <c r="DO6" s="36">
        <f t="shared" si="12"/>
        <v>48.05</v>
      </c>
      <c r="DP6" s="36">
        <f t="shared" si="12"/>
        <v>48.87</v>
      </c>
      <c r="DQ6" s="36">
        <f t="shared" si="12"/>
        <v>49.92</v>
      </c>
      <c r="DR6" s="35" t="str">
        <f>IF(DR7="","",IF(DR7="-","【-】","【"&amp;SUBSTITUTE(TEXT(DR7,"#,##0.00"),"-","△")&amp;"】"))</f>
        <v>【49.59】</v>
      </c>
      <c r="DS6" s="36">
        <f>IF(DS7="",NA(),DS7)</f>
        <v>0.97</v>
      </c>
      <c r="DT6" s="36">
        <f t="shared" ref="DT6:EB6" si="13">IF(DT7="",NA(),DT7)</f>
        <v>1.36</v>
      </c>
      <c r="DU6" s="36">
        <f t="shared" si="13"/>
        <v>0.24</v>
      </c>
      <c r="DV6" s="36">
        <f t="shared" si="13"/>
        <v>0.25</v>
      </c>
      <c r="DW6" s="36">
        <f t="shared" si="13"/>
        <v>0.25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0.77</v>
      </c>
      <c r="EE6" s="36">
        <f t="shared" ref="EE6:EM6" si="14">IF(EE7="",NA(),EE7)</f>
        <v>0.08</v>
      </c>
      <c r="EF6" s="36">
        <f t="shared" si="14"/>
        <v>0.35</v>
      </c>
      <c r="EG6" s="36">
        <f t="shared" si="14"/>
        <v>0.18</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93866</v>
      </c>
      <c r="D7" s="38">
        <v>46</v>
      </c>
      <c r="E7" s="38">
        <v>1</v>
      </c>
      <c r="F7" s="38">
        <v>0</v>
      </c>
      <c r="G7" s="38">
        <v>1</v>
      </c>
      <c r="H7" s="38" t="s">
        <v>92</v>
      </c>
      <c r="I7" s="38" t="s">
        <v>93</v>
      </c>
      <c r="J7" s="38" t="s">
        <v>94</v>
      </c>
      <c r="K7" s="38" t="s">
        <v>95</v>
      </c>
      <c r="L7" s="38" t="s">
        <v>96</v>
      </c>
      <c r="M7" s="38" t="s">
        <v>97</v>
      </c>
      <c r="N7" s="39" t="s">
        <v>98</v>
      </c>
      <c r="O7" s="39">
        <v>88.9</v>
      </c>
      <c r="P7" s="39">
        <v>99</v>
      </c>
      <c r="Q7" s="39">
        <v>3575</v>
      </c>
      <c r="R7" s="39">
        <v>29522</v>
      </c>
      <c r="S7" s="39">
        <v>70.87</v>
      </c>
      <c r="T7" s="39">
        <v>416.57</v>
      </c>
      <c r="U7" s="39">
        <v>29147</v>
      </c>
      <c r="V7" s="39">
        <v>70.87</v>
      </c>
      <c r="W7" s="39">
        <v>411.27</v>
      </c>
      <c r="X7" s="39">
        <v>107.52</v>
      </c>
      <c r="Y7" s="39">
        <v>113.3</v>
      </c>
      <c r="Z7" s="39">
        <v>113.33</v>
      </c>
      <c r="AA7" s="39">
        <v>114.75</v>
      </c>
      <c r="AB7" s="39">
        <v>103.67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451.56</v>
      </c>
      <c r="AU7" s="39">
        <v>562.35</v>
      </c>
      <c r="AV7" s="39">
        <v>405.28</v>
      </c>
      <c r="AW7" s="39">
        <v>668.3</v>
      </c>
      <c r="AX7" s="39">
        <v>709.27</v>
      </c>
      <c r="AY7" s="39">
        <v>391.54</v>
      </c>
      <c r="AZ7" s="39">
        <v>384.34</v>
      </c>
      <c r="BA7" s="39">
        <v>359.47</v>
      </c>
      <c r="BB7" s="39">
        <v>369.69</v>
      </c>
      <c r="BC7" s="39">
        <v>379.08</v>
      </c>
      <c r="BD7" s="39">
        <v>264.97000000000003</v>
      </c>
      <c r="BE7" s="39">
        <v>272.35000000000002</v>
      </c>
      <c r="BF7" s="39">
        <v>249.31</v>
      </c>
      <c r="BG7" s="39">
        <v>222.5</v>
      </c>
      <c r="BH7" s="39">
        <v>198.88</v>
      </c>
      <c r="BI7" s="39">
        <v>176.63</v>
      </c>
      <c r="BJ7" s="39">
        <v>386.97</v>
      </c>
      <c r="BK7" s="39">
        <v>380.58</v>
      </c>
      <c r="BL7" s="39">
        <v>401.79</v>
      </c>
      <c r="BM7" s="39">
        <v>402.99</v>
      </c>
      <c r="BN7" s="39">
        <v>398.98</v>
      </c>
      <c r="BO7" s="39">
        <v>266.61</v>
      </c>
      <c r="BP7" s="39">
        <v>99.98</v>
      </c>
      <c r="BQ7" s="39">
        <v>106.19</v>
      </c>
      <c r="BR7" s="39">
        <v>107.08</v>
      </c>
      <c r="BS7" s="39">
        <v>102.88</v>
      </c>
      <c r="BT7" s="39">
        <v>98.07</v>
      </c>
      <c r="BU7" s="39">
        <v>101.72</v>
      </c>
      <c r="BV7" s="39">
        <v>102.38</v>
      </c>
      <c r="BW7" s="39">
        <v>100.12</v>
      </c>
      <c r="BX7" s="39">
        <v>98.66</v>
      </c>
      <c r="BY7" s="39">
        <v>98.64</v>
      </c>
      <c r="BZ7" s="39">
        <v>103.24</v>
      </c>
      <c r="CA7" s="39">
        <v>194.98</v>
      </c>
      <c r="CB7" s="39">
        <v>183.89</v>
      </c>
      <c r="CC7" s="39">
        <v>181.99</v>
      </c>
      <c r="CD7" s="39">
        <v>189.23</v>
      </c>
      <c r="CE7" s="39">
        <v>199.15</v>
      </c>
      <c r="CF7" s="39">
        <v>168.2</v>
      </c>
      <c r="CG7" s="39">
        <v>168.67</v>
      </c>
      <c r="CH7" s="39">
        <v>174.97</v>
      </c>
      <c r="CI7" s="39">
        <v>178.59</v>
      </c>
      <c r="CJ7" s="39">
        <v>178.92</v>
      </c>
      <c r="CK7" s="39">
        <v>168.38</v>
      </c>
      <c r="CL7" s="39">
        <v>45.28</v>
      </c>
      <c r="CM7" s="39">
        <v>45.27</v>
      </c>
      <c r="CN7" s="39">
        <v>46</v>
      </c>
      <c r="CO7" s="39">
        <v>46.89</v>
      </c>
      <c r="CP7" s="39">
        <v>46.76</v>
      </c>
      <c r="CQ7" s="39">
        <v>54.77</v>
      </c>
      <c r="CR7" s="39">
        <v>54.92</v>
      </c>
      <c r="CS7" s="39">
        <v>55.63</v>
      </c>
      <c r="CT7" s="39">
        <v>55.03</v>
      </c>
      <c r="CU7" s="39">
        <v>55.14</v>
      </c>
      <c r="CV7" s="39">
        <v>60</v>
      </c>
      <c r="CW7" s="39">
        <v>88.55</v>
      </c>
      <c r="CX7" s="39">
        <v>88.88</v>
      </c>
      <c r="CY7" s="39">
        <v>89.17</v>
      </c>
      <c r="CZ7" s="39">
        <v>87.79</v>
      </c>
      <c r="DA7" s="39">
        <v>87.16</v>
      </c>
      <c r="DB7" s="39">
        <v>82.89</v>
      </c>
      <c r="DC7" s="39">
        <v>82.66</v>
      </c>
      <c r="DD7" s="39">
        <v>82.04</v>
      </c>
      <c r="DE7" s="39">
        <v>81.900000000000006</v>
      </c>
      <c r="DF7" s="39">
        <v>81.39</v>
      </c>
      <c r="DG7" s="39">
        <v>89.8</v>
      </c>
      <c r="DH7" s="39">
        <v>39.71</v>
      </c>
      <c r="DI7" s="39">
        <v>41.39</v>
      </c>
      <c r="DJ7" s="39">
        <v>42.1</v>
      </c>
      <c r="DK7" s="39">
        <v>43.46</v>
      </c>
      <c r="DL7" s="39">
        <v>44.87</v>
      </c>
      <c r="DM7" s="39">
        <v>47.46</v>
      </c>
      <c r="DN7" s="39">
        <v>48.49</v>
      </c>
      <c r="DO7" s="39">
        <v>48.05</v>
      </c>
      <c r="DP7" s="39">
        <v>48.87</v>
      </c>
      <c r="DQ7" s="39">
        <v>49.92</v>
      </c>
      <c r="DR7" s="39">
        <v>49.59</v>
      </c>
      <c r="DS7" s="39">
        <v>0.97</v>
      </c>
      <c r="DT7" s="39">
        <v>1.36</v>
      </c>
      <c r="DU7" s="39">
        <v>0.24</v>
      </c>
      <c r="DV7" s="39">
        <v>0.25</v>
      </c>
      <c r="DW7" s="39">
        <v>0.25</v>
      </c>
      <c r="DX7" s="39">
        <v>9.7100000000000009</v>
      </c>
      <c r="DY7" s="39">
        <v>12.79</v>
      </c>
      <c r="DZ7" s="39">
        <v>13.39</v>
      </c>
      <c r="EA7" s="39">
        <v>14.85</v>
      </c>
      <c r="EB7" s="39">
        <v>16.88</v>
      </c>
      <c r="EC7" s="39">
        <v>19.440000000000001</v>
      </c>
      <c r="ED7" s="39">
        <v>0.77</v>
      </c>
      <c r="EE7" s="39">
        <v>0.08</v>
      </c>
      <c r="EF7" s="39">
        <v>0.35</v>
      </c>
      <c r="EG7" s="39">
        <v>0.18</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2021-01-20T09:06:50Z</cp:lastPrinted>
  <dcterms:created xsi:type="dcterms:W3CDTF">2020-12-04T02:05:18Z</dcterms:created>
  <dcterms:modified xsi:type="dcterms:W3CDTF">2021-02-20T01:59:09Z</dcterms:modified>
  <cp:category/>
</cp:coreProperties>
</file>