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688F2EDB-6C00-4005-BAA8-47DD951C69AC}" xr6:coauthVersionLast="47" xr6:coauthVersionMax="47" xr10:uidLastSave="{00000000-0000-0000-0000-000000000000}"/>
  <workbookProtection workbookAlgorithmName="SHA-512" workbookHashValue="y3U9+W19pGxMSCKcXWND11dS3tNxBm+sCnifeqLaIvPBON68oxInvAmNyIvV1/B/9LfRCszwvVVuei8ZfE2Ajw==" workbookSaltValue="6GrWRVmgl5qUSBp+CthHq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I10" i="4"/>
  <c r="B10" i="4"/>
  <c r="BB8" i="4"/>
  <c r="AT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<sst xmlns="http://schemas.openxmlformats.org/spreadsheetml/2006/main" count="228" uniqueCount="116">
  <si>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</si>
  <si>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</si>
  <si>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</si>
  <si>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</si>
  <si>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</si>
  <si>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</si>
  <si>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</si>
  <si>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</si>
  <si>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</si>
  <si>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</si>
  <si>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</si>
  <si>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</si>
  <si>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</si>
  <si>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</si>
  <si>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</si>
  <si>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</si>
  <si>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</si>
  <si>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</si>
  <si>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</si>
  <si>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</si>
  <si>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</si>
  <si>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</si>
  <si>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</si>
  <si>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</si>
  <si>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</si>
  <si>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</si>
  <si>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</si>
  <si>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</si>
  <si>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</si>
  <si>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</si>
  <si>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</si>
  <si>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</si>
  <si>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</si>
  <si>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</si>
  <si>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</si>
  <si>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</si>
  <si>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</si>
  <si>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</si>
  <si>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</si>
  <si>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</si>
  <si>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</si>
  <si>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</si>
  <si>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</si>
  <si>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</si>
  <si>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</si>
  <si>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</si>
  <si>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</si>
  <si>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</si>
  <si>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</si>
  <si>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</si>
  <si>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</si>
  <si>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</si>
  <si>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</si>
  <si>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</si>
  <si>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</si>
  <si>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</si>
  <si>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</si>
  <si>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</si>
  <si>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</si>
  <si>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</si>
  <si>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</si>
  <si>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</si>
  <si>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</si>
  <si>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</si>
  <si>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</si>
  <si>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</si>
  <si>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</si>
  <si>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</si>
  <si>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</si>
  <si>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</si>
  <si>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</si>
  <si>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</si>
  <si>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</si>
  <si>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</si>
  <si>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</si>
  <si>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</si>
  <si>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</si>
  <si>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</si>
  <si>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</si>
  <si>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</si>
  <si>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</si>
  <si>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</si>
  <si>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</si>
  <si>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</si>
  <si>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</si>
  <si>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</si>
  <si>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</si>
  <si>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</si>
  <si>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</si>
  <si>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</si>
  <si>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</si>
  <si>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</si>
  <si>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</si>
  <si>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</si>
  <si>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</si>
  <si>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</si>
  <si>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</si>
  <si>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</si>
  <si>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</si>
  <si>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</si>
  <si>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</si>
  <si>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</si>
  <si>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</si>
  <si>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</si>
  <si>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</si>
  <si>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</si>
  <si>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</si>
  <si>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</si>
  <si>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</si>
  <si>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</si>
  <si>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</si>
  <si>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</si>
  <si>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</si>
  <si>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老朽化した石綿セメント管（老朽化したときの強度が著しく低くなるため、地震や水圧などの衝撃により破損や割れを生じる場合がある管）を耐震性のある水道管へ更新する工事を計画的に行ってきたこともあり、耐用年数を経過した管路は少なく、健全な状態であるといえます。</t>
    <phoneticPr fontId="4"/>
  </si>
  <si>
    <t>経営比較分析表の結果を見ると、当町の経営状況は良好であるといえますが、今後は、少子高齢化による人口減少、節水意識の高揚等により、水道料金収入が減少していくことが見込まれます。
　その一方で、水道施設・管路の防災対策、老朽化による更新事業等により設備投資の費用増加が見込まれます。
　今後、令和２年度に策定した水道ビジョンに基づき、計画的に水道施設・管路を更新し、安全・強靭で持続可能な水道事業を目指します。</t>
    <rPh sb="49" eb="51">
      <t>ゲンショウ</t>
    </rPh>
    <phoneticPr fontId="4"/>
  </si>
  <si>
    <t xml:space="preserve">  経営の健全性を判断する指標である、「①経常収支比率」、「③流動比率」、「⑤料金回収率」は、各指標ともおおむね良好な値を示しているといえます。
　しかしながら、施設の利用状況や適性規模を判断する指標である「⑦施設利用率」は、48.01％と低い水準となっています。
　今後も健全経営を維持していくためには、施設更新時に適切な規模に見直し、「⑦施設利用率」を改善していき、効率性を高める必要があります。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</si>
</sst>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0.35</c:v>
                </c:pt>
                <c:pt idx="1">
                  <c:v>0.18</c:v>
                </c:pt>
                <c:pt idx="2" formatCode="#,##0.00;&quot;△&quot;#,##0.00">
                  <c:v>0</c:v>
                </c:pt>
                <c:pt idx="3">
                  <c:v>0.05</c:v>
                </c:pt>
                <c:pt idx="4">
                  <c:v>0.04</c:v>
                </c:pt>
              </c:numCache>
            </c:numRef>
          </c:val>
          <c:extLst>
            <c:ext xmlns:c16="http://schemas.microsoft.com/office/drawing/2014/chart" uri="{C3380CC4-5D6E-409C-BE32-E72D297353CC}">
              <c16:uniqueId val="{00000000-C2B7-4C59-8938-03E7A025EE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C2B7-4C59-8938-03E7A025EE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c:v>
                </c:pt>
                <c:pt idx="1">
                  <c:v>46.89</c:v>
                </c:pt>
                <c:pt idx="2">
                  <c:v>46.76</c:v>
                </c:pt>
                <c:pt idx="3">
                  <c:v>47.79</c:v>
                </c:pt>
                <c:pt idx="4">
                  <c:v>48.01</c:v>
                </c:pt>
              </c:numCache>
            </c:numRef>
          </c:val>
          <c:extLst>
            <c:ext xmlns:c16="http://schemas.microsoft.com/office/drawing/2014/chart" uri="{C3380CC4-5D6E-409C-BE32-E72D297353CC}">
              <c16:uniqueId val="{00000000-319D-4725-8B54-19ACBD0F87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319D-4725-8B54-19ACBD0F87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89.17</c:v>
                </c:pt>
                <c:pt idx="1">
                  <c:v>87.79</c:v>
                </c:pt>
                <c:pt idx="2">
                  <c:v>87.16</c:v>
                </c:pt>
                <c:pt idx="3">
                  <c:v>88.25</c:v>
                </c:pt>
                <c:pt idx="4">
                  <c:v>86.98</c:v>
                </c:pt>
              </c:numCache>
            </c:numRef>
          </c:val>
          <c:extLst>
            <c:ext xmlns:c16="http://schemas.microsoft.com/office/drawing/2014/chart" uri="{C3380CC4-5D6E-409C-BE32-E72D297353CC}">
              <c16:uniqueId val="{00000000-6A33-4B8D-AA39-FE3F68E817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6A33-4B8D-AA39-FE3F68E817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113.33</c:v>
                </c:pt>
                <c:pt idx="1">
                  <c:v>114.75</c:v>
                </c:pt>
                <c:pt idx="2">
                  <c:v>103.67</c:v>
                </c:pt>
                <c:pt idx="3">
                  <c:v>111.55</c:v>
                </c:pt>
                <c:pt idx="4">
                  <c:v>113.83</c:v>
                </c:pt>
              </c:numCache>
            </c:numRef>
          </c:val>
          <c:extLst>
            <c:ext xmlns:c16="http://schemas.microsoft.com/office/drawing/2014/chart" uri="{C3380CC4-5D6E-409C-BE32-E72D297353CC}">
              <c16:uniqueId val="{00000000-CD53-4487-A800-F80ABAA3D7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CD53-4487-A800-F80ABAA3D7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42.1</c:v>
                </c:pt>
                <c:pt idx="1">
                  <c:v>43.46</c:v>
                </c:pt>
                <c:pt idx="2">
                  <c:v>44.87</c:v>
                </c:pt>
                <c:pt idx="3">
                  <c:v>46.6</c:v>
                </c:pt>
                <c:pt idx="4">
                  <c:v>48.17</c:v>
                </c:pt>
              </c:numCache>
            </c:numRef>
          </c:val>
          <c:extLst>
            <c:ext xmlns:c16="http://schemas.microsoft.com/office/drawing/2014/chart" uri="{C3380CC4-5D6E-409C-BE32-E72D297353CC}">
              <c16:uniqueId val="{00000000-DCD6-45AC-83FB-BCD9CF3897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CD6-45AC-83FB-BCD9CF3897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0.24</c:v>
                </c:pt>
                <c:pt idx="1">
                  <c:v>0.25</c:v>
                </c:pt>
                <c:pt idx="2">
                  <c:v>0.25</c:v>
                </c:pt>
                <c:pt idx="3">
                  <c:v>0.2</c:v>
                </c:pt>
                <c:pt idx="4">
                  <c:v>0.35</c:v>
                </c:pt>
              </c:numCache>
            </c:numRef>
          </c:val>
          <c:extLst>
            <c:ext xmlns:c16="http://schemas.microsoft.com/office/drawing/2014/chart" uri="{C3380CC4-5D6E-409C-BE32-E72D297353CC}">
              <c16:uniqueId val="{00000000-BA9D-4A29-9474-F104F180C7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A9D-4A29-9474-F104F180C7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AA-4713-8835-8C7D04DCEF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F6AA-4713-8835-8C7D04DCEF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405.28</c:v>
                </c:pt>
                <c:pt idx="1">
                  <c:v>668.3</c:v>
                </c:pt>
                <c:pt idx="2">
                  <c:v>709.27</c:v>
                </c:pt>
                <c:pt idx="3">
                  <c:v>806.59</c:v>
                </c:pt>
                <c:pt idx="4">
                  <c:v>852.65</c:v>
                </c:pt>
              </c:numCache>
            </c:numRef>
          </c:val>
          <c:extLst>
            <c:ext xmlns:c16="http://schemas.microsoft.com/office/drawing/2014/chart" uri="{C3380CC4-5D6E-409C-BE32-E72D297353CC}">
              <c16:uniqueId val="{00000000-913A-4661-81BF-133FAD675F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913A-4661-81BF-133FAD675F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222.5</c:v>
                </c:pt>
                <c:pt idx="1">
                  <c:v>198.88</c:v>
                </c:pt>
                <c:pt idx="2">
                  <c:v>176.63</c:v>
                </c:pt>
                <c:pt idx="3">
                  <c:v>178.85</c:v>
                </c:pt>
                <c:pt idx="4">
                  <c:v>127.43</c:v>
                </c:pt>
              </c:numCache>
            </c:numRef>
          </c:val>
          <c:extLst>
            <c:ext xmlns:c16="http://schemas.microsoft.com/office/drawing/2014/chart" uri="{C3380CC4-5D6E-409C-BE32-E72D297353CC}">
              <c16:uniqueId val="{00000000-AE81-49E5-85D6-DA8ECBBA975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AE81-49E5-85D6-DA8ECBBA975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107.08</c:v>
                </c:pt>
                <c:pt idx="1">
                  <c:v>102.88</c:v>
                </c:pt>
                <c:pt idx="2">
                  <c:v>98.07</c:v>
                </c:pt>
                <c:pt idx="3">
                  <c:v>94.05</c:v>
                </c:pt>
                <c:pt idx="4">
                  <c:v>106.92</c:v>
                </c:pt>
              </c:numCache>
            </c:numRef>
          </c:val>
          <c:extLst>
            <c:ext xmlns:c16="http://schemas.microsoft.com/office/drawing/2014/chart" uri="{C3380CC4-5D6E-409C-BE32-E72D297353CC}">
              <c16:uniqueId val="{00000000-4C99-4B7F-8893-A4EA1A09A1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4C99-4B7F-8893-A4EA1A09A1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181.99</c:v>
                </c:pt>
                <c:pt idx="1">
                  <c:v>189.23</c:v>
                </c:pt>
                <c:pt idx="2">
                  <c:v>199.15</c:v>
                </c:pt>
                <c:pt idx="3">
                  <c:v>172.14</c:v>
                </c:pt>
                <c:pt idx="4">
                  <c:v>180.76</c:v>
                </c:pt>
              </c:numCache>
            </c:numRef>
          </c:val>
          <c:extLst>
            <c:ext xmlns:c16="http://schemas.microsoft.com/office/drawing/2014/chart" uri="{C3380CC4-5D6E-409C-BE32-E72D297353CC}">
              <c16:uniqueId val="{00000000-656C-4FC8-B4E1-646F457FC8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656C-4FC8-B4E1-646F457FC8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高根沢町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29350</v>
      </c>
      <c r="AM8" s="66"/>
      <c r="AN8" s="66"/>
      <c r="AO8" s="66"/>
      <c r="AP8" s="66"/>
      <c r="AQ8" s="66"/>
      <c r="AR8" s="66"/>
      <c r="AS8" s="66"/>
      <c r="AT8" s="37">
        <f>データ!$S$6</f>
        <v>70.87</v>
      </c>
      <c r="AU8" s="38"/>
      <c r="AV8" s="38"/>
      <c r="AW8" s="38"/>
      <c r="AX8" s="38"/>
      <c r="AY8" s="38"/>
      <c r="AZ8" s="38"/>
      <c r="BA8" s="38"/>
      <c r="BB8" s="55">
        <f>データ!$T$6</f>
        <v>414.14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91.67</v>
      </c>
      <c r="J10" s="38"/>
      <c r="K10" s="38"/>
      <c r="L10" s="38"/>
      <c r="M10" s="38"/>
      <c r="N10" s="38"/>
      <c r="O10" s="65"/>
      <c r="P10" s="55">
        <f>データ!$P$6</f>
        <v>99.04</v>
      </c>
      <c r="Q10" s="55"/>
      <c r="R10" s="55"/>
      <c r="S10" s="55"/>
      <c r="T10" s="55"/>
      <c r="U10" s="55"/>
      <c r="V10" s="55"/>
      <c r="W10" s="66">
        <f>データ!$Q$6</f>
        <v>3575</v>
      </c>
      <c r="X10" s="66"/>
      <c r="Y10" s="66"/>
      <c r="Z10" s="66"/>
      <c r="AA10" s="66"/>
      <c r="AB10" s="66"/>
      <c r="AC10" s="66"/>
      <c r="AD10" s="2"/>
      <c r="AE10" s="2"/>
      <c r="AF10" s="2"/>
      <c r="AG10" s="2"/>
      <c r="AH10" s="2"/>
      <c r="AI10" s="2"/>
      <c r="AJ10" s="2"/>
      <c r="AK10" s="2"/>
      <c r="AL10" s="66">
        <f>データ!$U$6</f>
        <v>28966</v>
      </c>
      <c r="AM10" s="66"/>
      <c r="AN10" s="66"/>
      <c r="AO10" s="66"/>
      <c r="AP10" s="66"/>
      <c r="AQ10" s="66"/>
      <c r="AR10" s="66"/>
      <c r="AS10" s="66"/>
      <c r="AT10" s="37">
        <f>データ!$V$6</f>
        <v>70.87</v>
      </c>
      <c r="AU10" s="38"/>
      <c r="AV10" s="38"/>
      <c r="AW10" s="38"/>
      <c r="AX10" s="38"/>
      <c r="AY10" s="38"/>
      <c r="AZ10" s="38"/>
      <c r="BA10" s="38"/>
      <c r="BB10" s="55">
        <f>データ!$W$6</f>
        <v>408.72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a3Erlv9sZnpZ/jfbA7lsRJS8mACIynv9fUlCJ65Yyk1ULgoxbeRJpQxJbuJUAof1C/qeVt4+zxETaj0sMBAmQ==" saltValue="KvIW/xjDN2+S1iqwPxRO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93866</v>
      </c>
      <c r="D6" s="20">
        <f t="shared" si="3"/>
        <v>46</v>
      </c>
      <c r="E6" s="20">
        <f t="shared" si="3"/>
        <v>1</v>
      </c>
      <c r="F6" s="20">
        <f t="shared" si="3"/>
        <v>0</v>
      </c>
      <c r="G6" s="20">
        <f t="shared" si="3"/>
        <v>1</v>
      </c>
      <c r="H6" s="20" t="str">
        <f t="shared" si="3"/>
        <v>栃木県　高根沢町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91.67</v>
      </c>
      <c r="P6" s="21">
        <f t="shared" si="3"/>
        <v>99.04</v>
      </c>
      <c r="Q6" s="21">
        <f t="shared" si="3"/>
        <v>3575</v>
      </c>
      <c r="R6" s="21">
        <f t="shared" si="3"/>
        <v>29350</v>
      </c>
      <c r="S6" s="21">
        <f t="shared" si="3"/>
        <v>70.87</v>
      </c>
      <c r="T6" s="21">
        <f t="shared" si="3"/>
        <v>414.14</v>
      </c>
      <c r="U6" s="21">
        <f t="shared" si="3"/>
        <v>28966</v>
      </c>
      <c r="V6" s="21">
        <f t="shared" si="3"/>
        <v>70.87</v>
      </c>
      <c r="W6" s="21">
        <f t="shared" si="3"/>
        <v>408.72</v>
      </c>
      <c r="X6" s="22">
        <f>IF(X7="",NA(),X7)</f>
        <v>113.33</v>
      </c>
      <c r="Y6" s="22">
        <f t="shared" ref="Y6:AG6" si="4">IF(Y7="",NA(),Y7)</f>
        <v>114.75</v>
      </c>
      <c r="Z6" s="22">
        <f t="shared" si="4"/>
        <v>103.67</v>
      </c>
      <c r="AA6" s="22">
        <f t="shared" si="4"/>
        <v>111.55</v>
      </c>
      <c r="AB6" s="22">
        <f t="shared" si="4"/>
        <v>113.83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405.28</v>
      </c>
      <c r="AU6" s="22">
        <f t="shared" ref="AU6:BC6" si="6">IF(AU7="",NA(),AU7)</f>
        <v>668.3</v>
      </c>
      <c r="AV6" s="22">
        <f t="shared" si="6"/>
        <v>709.27</v>
      </c>
      <c r="AW6" s="22">
        <f t="shared" si="6"/>
        <v>806.59</v>
      </c>
      <c r="AX6" s="22">
        <f t="shared" si="6"/>
        <v>852.65</v>
      </c>
      <c r="AY6" s="22">
        <f t="shared" si="6"/>
        <v>359.47</v>
      </c>
      <c r="AZ6" s="22">
        <f t="shared" si="6"/>
        <v>369.69</v>
      </c>
      <c r="BA6" s="22">
        <f t="shared" si="6"/>
        <v>379.08</v>
      </c>
      <c r="BB6" s="22">
        <f t="shared" si="6"/>
        <v>367.55</v>
      </c>
      <c r="BC6" s="22">
        <f t="shared" si="6"/>
        <v>378.56</v>
      </c>
      <c r="BD6" s="21" t="str">
        <f>IF(BD7="","",IF(BD7="-","【-】","【"&amp;SUBSTITUTE(TEXT(BD7,"#,##0.00"),"-","△")&amp;"】"))</f>
        <v>【261.51】</v>
      </c>
      <c r="BE6" s="22">
        <f>IF(BE7="",NA(),BE7)</f>
        <v>222.5</v>
      </c>
      <c r="BF6" s="22">
        <f t="shared" ref="BF6:BN6" si="7">IF(BF7="",NA(),BF7)</f>
        <v>198.88</v>
      </c>
      <c r="BG6" s="22">
        <f t="shared" si="7"/>
        <v>176.63</v>
      </c>
      <c r="BH6" s="22">
        <f t="shared" si="7"/>
        <v>178.85</v>
      </c>
      <c r="BI6" s="22">
        <f t="shared" si="7"/>
        <v>127.43</v>
      </c>
      <c r="BJ6" s="22">
        <f t="shared" si="7"/>
        <v>401.79</v>
      </c>
      <c r="BK6" s="22">
        <f t="shared" si="7"/>
        <v>402.99</v>
      </c>
      <c r="BL6" s="22">
        <f t="shared" si="7"/>
        <v>398.98</v>
      </c>
      <c r="BM6" s="22">
        <f t="shared" si="7"/>
        <v>418.68</v>
      </c>
      <c r="BN6" s="22">
        <f t="shared" si="7"/>
        <v>395.68</v>
      </c>
      <c r="BO6" s="21" t="str">
        <f>IF(BO7="","",IF(BO7="-","【-】","【"&amp;SUBSTITUTE(TEXT(BO7,"#,##0.00"),"-","△")&amp;"】"))</f>
        <v>【265.16】</v>
      </c>
      <c r="BP6" s="22">
        <f>IF(BP7="",NA(),BP7)</f>
        <v>107.08</v>
      </c>
      <c r="BQ6" s="22">
        <f t="shared" ref="BQ6:BY6" si="8">IF(BQ7="",NA(),BQ7)</f>
        <v>102.88</v>
      </c>
      <c r="BR6" s="22">
        <f t="shared" si="8"/>
        <v>98.07</v>
      </c>
      <c r="BS6" s="22">
        <f t="shared" si="8"/>
        <v>94.05</v>
      </c>
      <c r="BT6" s="22">
        <f t="shared" si="8"/>
        <v>106.92</v>
      </c>
      <c r="BU6" s="22">
        <f t="shared" si="8"/>
        <v>100.12</v>
      </c>
      <c r="BV6" s="22">
        <f t="shared" si="8"/>
        <v>98.66</v>
      </c>
      <c r="BW6" s="22">
        <f t="shared" si="8"/>
        <v>98.64</v>
      </c>
      <c r="BX6" s="22">
        <f t="shared" si="8"/>
        <v>94.78</v>
      </c>
      <c r="BY6" s="22">
        <f t="shared" si="8"/>
        <v>97.59</v>
      </c>
      <c r="BZ6" s="21" t="str">
        <f>IF(BZ7="","",IF(BZ7="-","【-】","【"&amp;SUBSTITUTE(TEXT(BZ7,"#,##0.00"),"-","△")&amp;"】"))</f>
        <v>【102.35】</v>
      </c>
      <c r="CA6" s="22">
        <f>IF(CA7="",NA(),CA7)</f>
        <v>181.99</v>
      </c>
      <c r="CB6" s="22">
        <f t="shared" ref="CB6:CJ6" si="9">IF(CB7="",NA(),CB7)</f>
        <v>189.23</v>
      </c>
      <c r="CC6" s="22">
        <f t="shared" si="9"/>
        <v>199.15</v>
      </c>
      <c r="CD6" s="22">
        <f t="shared" si="9"/>
        <v>172.14</v>
      </c>
      <c r="CE6" s="22">
        <f t="shared" si="9"/>
        <v>180.76</v>
      </c>
      <c r="CF6" s="22">
        <f t="shared" si="9"/>
        <v>174.97</v>
      </c>
      <c r="CG6" s="22">
        <f t="shared" si="9"/>
        <v>178.59</v>
      </c>
      <c r="CH6" s="22">
        <f t="shared" si="9"/>
        <v>178.92</v>
      </c>
      <c r="CI6" s="22">
        <f t="shared" si="9"/>
        <v>181.3</v>
      </c>
      <c r="CJ6" s="22">
        <f t="shared" si="9"/>
        <v>181.71</v>
      </c>
      <c r="CK6" s="21" t="str">
        <f>IF(CK7="","",IF(CK7="-","【-】","【"&amp;SUBSTITUTE(TEXT(CK7,"#,##0.00"),"-","△")&amp;"】"))</f>
        <v>【167.74】</v>
      </c>
      <c r="CL6" s="22">
        <f>IF(CL7="",NA(),CL7)</f>
        <v>46</v>
      </c>
      <c r="CM6" s="22">
        <f t="shared" ref="CM6:CU6" si="10">IF(CM7="",NA(),CM7)</f>
        <v>46.89</v>
      </c>
      <c r="CN6" s="22">
        <f t="shared" si="10"/>
        <v>46.76</v>
      </c>
      <c r="CO6" s="22">
        <f t="shared" si="10"/>
        <v>47.79</v>
      </c>
      <c r="CP6" s="22">
        <f t="shared" si="10"/>
        <v>48.01</v>
      </c>
      <c r="CQ6" s="22">
        <f t="shared" si="10"/>
        <v>55.63</v>
      </c>
      <c r="CR6" s="22">
        <f t="shared" si="10"/>
        <v>55.03</v>
      </c>
      <c r="CS6" s="22">
        <f t="shared" si="10"/>
        <v>55.14</v>
      </c>
      <c r="CT6" s="22">
        <f t="shared" si="10"/>
        <v>55.89</v>
      </c>
      <c r="CU6" s="22">
        <f t="shared" si="10"/>
        <v>55.72</v>
      </c>
      <c r="CV6" s="21" t="str">
        <f>IF(CV7="","",IF(CV7="-","【-】","【"&amp;SUBSTITUTE(TEXT(CV7,"#,##0.00"),"-","△")&amp;"】"))</f>
        <v>【60.29】</v>
      </c>
      <c r="CW6" s="22">
        <f>IF(CW7="",NA(),CW7)</f>
        <v>89.17</v>
      </c>
      <c r="CX6" s="22">
        <f t="shared" ref="CX6:DF6" si="11">IF(CX7="",NA(),CX7)</f>
        <v>87.79</v>
      </c>
      <c r="CY6" s="22">
        <f t="shared" si="11"/>
        <v>87.16</v>
      </c>
      <c r="CZ6" s="22">
        <f t="shared" si="11"/>
        <v>88.25</v>
      </c>
      <c r="DA6" s="22">
        <f t="shared" si="11"/>
        <v>86.98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42.1</v>
      </c>
      <c r="DI6" s="22">
        <f t="shared" ref="DI6:DQ6" si="12">IF(DI7="",NA(),DI7)</f>
        <v>43.46</v>
      </c>
      <c r="DJ6" s="22">
        <f t="shared" si="12"/>
        <v>44.87</v>
      </c>
      <c r="DK6" s="22">
        <f t="shared" si="12"/>
        <v>46.6</v>
      </c>
      <c r="DL6" s="22">
        <f t="shared" si="12"/>
        <v>48.17</v>
      </c>
      <c r="DM6" s="22">
        <f t="shared" si="12"/>
        <v>48.05</v>
      </c>
      <c r="DN6" s="22">
        <f t="shared" si="12"/>
        <v>48.87</v>
      </c>
      <c r="DO6" s="22">
        <f t="shared" si="12"/>
        <v>49.92</v>
      </c>
      <c r="DP6" s="22">
        <f t="shared" si="12"/>
        <v>50.63</v>
      </c>
      <c r="DQ6" s="22">
        <f t="shared" si="12"/>
        <v>51.29</v>
      </c>
      <c r="DR6" s="21" t="str">
        <f>IF(DR7="","",IF(DR7="-","【-】","【"&amp;SUBSTITUTE(TEXT(DR7,"#,##0.00"),"-","△")&amp;"】"))</f>
        <v>【50.88】</v>
      </c>
      <c r="DS6" s="22">
        <f>IF(DS7="",NA(),DS7)</f>
        <v>0.24</v>
      </c>
      <c r="DT6" s="22">
        <f t="shared" ref="DT6:EB6" si="13">IF(DT7="",NA(),DT7)</f>
        <v>0.25</v>
      </c>
      <c r="DU6" s="22">
        <f t="shared" si="13"/>
        <v>0.25</v>
      </c>
      <c r="DV6" s="22">
        <f t="shared" si="13"/>
        <v>0.2</v>
      </c>
      <c r="DW6" s="22">
        <f t="shared" si="13"/>
        <v>0.35</v>
      </c>
      <c r="DX6" s="22">
        <f t="shared" si="13"/>
        <v>13.39</v>
      </c>
      <c r="DY6" s="22">
        <f t="shared" si="13"/>
        <v>14.85</v>
      </c>
      <c r="DZ6" s="22">
        <f t="shared" si="13"/>
        <v>16.88</v>
      </c>
      <c r="EA6" s="22">
        <f t="shared" si="13"/>
        <v>18.28</v>
      </c>
      <c r="EB6" s="22">
        <f t="shared" si="13"/>
        <v>19.61</v>
      </c>
      <c r="EC6" s="21" t="str">
        <f>IF(EC7="","",IF(EC7="-","【-】","【"&amp;SUBSTITUTE(TEXT(EC7,"#,##0.00"),"-","△")&amp;"】"))</f>
        <v>【22.30】</v>
      </c>
      <c r="ED6" s="22">
        <f>IF(ED7="",NA(),ED7)</f>
        <v>0.35</v>
      </c>
      <c r="EE6" s="22">
        <f t="shared" ref="EE6:EM6" si="14">IF(EE7="",NA(),EE7)</f>
        <v>0.18</v>
      </c>
      <c r="EF6" s="21">
        <f t="shared" si="14"/>
        <v>0</v>
      </c>
      <c r="EG6" s="22">
        <f t="shared" si="14"/>
        <v>0.05</v>
      </c>
      <c r="EH6" s="22">
        <f t="shared" si="14"/>
        <v>0.04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93866</v>
      </c>
      <c r="D7" s="24">
        <v>46</v>
      </c>
      <c r="E7" s="24">
        <v>1</v>
      </c>
      <c r="F7" s="24">
        <v>0</v>
      </c>
      <c r="G7" s="24">
        <v>1</v>
      </c>
      <c r="H7" s="24" t="s">
        <v>93</v>
      </c>
      <c r="I7" s="24" t="s">
        <v>94</v>
      </c>
      <c r="J7" s="24" t="s">
        <v>95</v>
      </c>
      <c r="K7" s="24" t="s">
        <v>96</v>
      </c>
      <c r="L7" s="24" t="s">
        <v>97</v>
      </c>
      <c r="M7" s="24" t="s">
        <v>98</v>
      </c>
      <c r="N7" s="25" t="s">
        <v>99</v>
      </c>
      <c r="O7" s="25">
        <v>91.67</v>
      </c>
      <c r="P7" s="25">
        <v>99.04</v>
      </c>
      <c r="Q7" s="25">
        <v>3575</v>
      </c>
      <c r="R7" s="25">
        <v>29350</v>
      </c>
      <c r="S7" s="25">
        <v>70.87</v>
      </c>
      <c r="T7" s="25">
        <v>414.14</v>
      </c>
      <c r="U7" s="25">
        <v>28966</v>
      </c>
      <c r="V7" s="25">
        <v>70.87</v>
      </c>
      <c r="W7" s="25">
        <v>408.72</v>
      </c>
      <c r="X7" s="25">
        <v>113.33</v>
      </c>
      <c r="Y7" s="25">
        <v>114.75</v>
      </c>
      <c r="Z7" s="25">
        <v>103.67</v>
      </c>
      <c r="AA7" s="25">
        <v>111.55</v>
      </c>
      <c r="AB7" s="25">
        <v>113.83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405.28</v>
      </c>
      <c r="AU7" s="25">
        <v>668.3</v>
      </c>
      <c r="AV7" s="25">
        <v>709.27</v>
      </c>
      <c r="AW7" s="25">
        <v>806.59</v>
      </c>
      <c r="AX7" s="25">
        <v>852.65</v>
      </c>
      <c r="AY7" s="25">
        <v>359.47</v>
      </c>
      <c r="AZ7" s="25">
        <v>369.69</v>
      </c>
      <c r="BA7" s="25">
        <v>379.08</v>
      </c>
      <c r="BB7" s="25">
        <v>367.55</v>
      </c>
      <c r="BC7" s="25">
        <v>378.56</v>
      </c>
      <c r="BD7" s="25">
        <v>261.51</v>
      </c>
      <c r="BE7" s="25">
        <v>222.5</v>
      </c>
      <c r="BF7" s="25">
        <v>198.88</v>
      </c>
      <c r="BG7" s="25">
        <v>176.63</v>
      </c>
      <c r="BH7" s="25">
        <v>178.85</v>
      </c>
      <c r="BI7" s="25">
        <v>127.43</v>
      </c>
      <c r="BJ7" s="25">
        <v>401.79</v>
      </c>
      <c r="BK7" s="25">
        <v>402.99</v>
      </c>
      <c r="BL7" s="25">
        <v>398.98</v>
      </c>
      <c r="BM7" s="25">
        <v>418.68</v>
      </c>
      <c r="BN7" s="25">
        <v>395.68</v>
      </c>
      <c r="BO7" s="25">
        <v>265.16000000000003</v>
      </c>
      <c r="BP7" s="25">
        <v>107.08</v>
      </c>
      <c r="BQ7" s="25">
        <v>102.88</v>
      </c>
      <c r="BR7" s="25">
        <v>98.07</v>
      </c>
      <c r="BS7" s="25">
        <v>94.05</v>
      </c>
      <c r="BT7" s="25">
        <v>106.92</v>
      </c>
      <c r="BU7" s="25">
        <v>100.12</v>
      </c>
      <c r="BV7" s="25">
        <v>98.66</v>
      </c>
      <c r="BW7" s="25">
        <v>98.64</v>
      </c>
      <c r="BX7" s="25">
        <v>94.78</v>
      </c>
      <c r="BY7" s="25">
        <v>97.59</v>
      </c>
      <c r="BZ7" s="25">
        <v>102.35</v>
      </c>
      <c r="CA7" s="25">
        <v>181.99</v>
      </c>
      <c r="CB7" s="25">
        <v>189.23</v>
      </c>
      <c r="CC7" s="25">
        <v>199.15</v>
      </c>
      <c r="CD7" s="25">
        <v>172.14</v>
      </c>
      <c r="CE7" s="25">
        <v>180.76</v>
      </c>
      <c r="CF7" s="25">
        <v>174.97</v>
      </c>
      <c r="CG7" s="25">
        <v>178.59</v>
      </c>
      <c r="CH7" s="25">
        <v>178.92</v>
      </c>
      <c r="CI7" s="25">
        <v>181.3</v>
      </c>
      <c r="CJ7" s="25">
        <v>181.71</v>
      </c>
      <c r="CK7" s="25">
        <v>167.74</v>
      </c>
      <c r="CL7" s="25">
        <v>46</v>
      </c>
      <c r="CM7" s="25">
        <v>46.89</v>
      </c>
      <c r="CN7" s="25">
        <v>46.76</v>
      </c>
      <c r="CO7" s="25">
        <v>47.79</v>
      </c>
      <c r="CP7" s="25">
        <v>48.01</v>
      </c>
      <c r="CQ7" s="25">
        <v>55.63</v>
      </c>
      <c r="CR7" s="25">
        <v>55.03</v>
      </c>
      <c r="CS7" s="25">
        <v>55.14</v>
      </c>
      <c r="CT7" s="25">
        <v>55.89</v>
      </c>
      <c r="CU7" s="25">
        <v>55.72</v>
      </c>
      <c r="CV7" s="25">
        <v>60.29</v>
      </c>
      <c r="CW7" s="25">
        <v>89.17</v>
      </c>
      <c r="CX7" s="25">
        <v>87.79</v>
      </c>
      <c r="CY7" s="25">
        <v>87.16</v>
      </c>
      <c r="CZ7" s="25">
        <v>88.25</v>
      </c>
      <c r="DA7" s="25">
        <v>86.98</v>
      </c>
      <c r="DB7" s="25">
        <v>82.04</v>
      </c>
      <c r="DC7" s="25">
        <v>81.900000000000006</v>
      </c>
      <c r="DD7" s="25">
        <v>81.39</v>
      </c>
      <c r="DE7" s="25">
        <v>81.27</v>
      </c>
      <c r="DF7" s="25">
        <v>81.260000000000005</v>
      </c>
      <c r="DG7" s="25">
        <v>90.12</v>
      </c>
      <c r="DH7" s="25">
        <v>42.1</v>
      </c>
      <c r="DI7" s="25">
        <v>43.46</v>
      </c>
      <c r="DJ7" s="25">
        <v>44.87</v>
      </c>
      <c r="DK7" s="25">
        <v>46.6</v>
      </c>
      <c r="DL7" s="25">
        <v>48.17</v>
      </c>
      <c r="DM7" s="25">
        <v>48.05</v>
      </c>
      <c r="DN7" s="25">
        <v>48.87</v>
      </c>
      <c r="DO7" s="25">
        <v>49.92</v>
      </c>
      <c r="DP7" s="25">
        <v>50.63</v>
      </c>
      <c r="DQ7" s="25">
        <v>51.29</v>
      </c>
      <c r="DR7" s="25">
        <v>50.88</v>
      </c>
      <c r="DS7" s="25">
        <v>0.24</v>
      </c>
      <c r="DT7" s="25">
        <v>0.25</v>
      </c>
      <c r="DU7" s="25">
        <v>0.25</v>
      </c>
      <c r="DV7" s="25">
        <v>0.2</v>
      </c>
      <c r="DW7" s="25">
        <v>0.35</v>
      </c>
      <c r="DX7" s="25">
        <v>13.39</v>
      </c>
      <c r="DY7" s="25">
        <v>14.85</v>
      </c>
      <c r="DZ7" s="25">
        <v>16.88</v>
      </c>
      <c r="EA7" s="25">
        <v>18.28</v>
      </c>
      <c r="EB7" s="25">
        <v>19.61</v>
      </c>
      <c r="EC7" s="25">
        <v>22.3</v>
      </c>
      <c r="ED7" s="25">
        <v>0.35</v>
      </c>
      <c r="EE7" s="25">
        <v>0.18</v>
      </c>
      <c r="EF7" s="25">
        <v>0</v>
      </c>
      <c r="EG7" s="25">
        <v>0.05</v>
      </c>
      <c r="EH7" s="25">
        <v>0.04</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2022-12-01T00:55:09Z</dcterms:created>
  <dcterms:modified xsi:type="dcterms:W3CDTF">2023-01-31T04:24:23Z</dcterms:modified>
  <cp:category/>
</cp:coreProperties>
</file>