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3高根沢町（修正待ち）\02 修正（0229）\093866_高根沢町（修正）\"/>
    </mc:Choice>
  </mc:AlternateContent>
  <xr:revisionPtr revIDLastSave="0" documentId="13_ncr:1_{0F121168-ED98-4EB7-B5C7-6FADAB7BDBEB}" xr6:coauthVersionLast="47" xr6:coauthVersionMax="47" xr10:uidLastSave="{00000000-0000-0000-0000-000000000000}"/>
  <workbookProtection workbookAlgorithmName="SHA-512" workbookHashValue="D/PmkcGeHhMV01IHrk3jinLCBVhbqke39qKCrVJpr1yJrKWl7610U8hq0ubb9GnvJa54Jsehni8FTMNnQxpWCw==" workbookSaltValue="bWizvLLnJeIlOlo2Vbdwiw=="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<sst xmlns="http://schemas.openxmlformats.org/spreadsheetml/2006/main" count="228" uniqueCount="113">
  <si>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</si>
  <si>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</si>
  <si>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</si>
  <si>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</si>
  <si>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</si>
  <si>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</si>
  <si>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</si>
  <si>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</si>
  <si>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</si>
  <si>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</si>
  <si>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</si>
  <si>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</si>
  <si>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</si>
  <si>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</si>
  <si>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</si>
  <si>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</si>
  <si>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</si>
  <si>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</si>
  <si>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</si>
  <si>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</si>
  <si>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</si>
  <si>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</si>
  <si>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</si>
  <si>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</si>
  <si>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</si>
  <si>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</si>
  <si>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</si>
  <si>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</si>
  <si>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</si>
  <si>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</si>
  <si>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</si>
  <si>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</si>
  <si>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</si>
  <si>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</si>
  <si>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</si>
  <si>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</si>
  <si>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</si>
  <si>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</si>
  <si>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</si>
  <si>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</si>
  <si>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</si>
  <si>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</si>
  <si>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</si>
  <si>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</si>
  <si>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</si>
  <si>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</si>
  <si>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</si>
  <si>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</si>
  <si>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</si>
  <si>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</si>
  <si>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</si>
  <si>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</si>
  <si>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</si>
  <si>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</si>
  <si>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</si>
  <si>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</si>
  <si>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</si>
  <si>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</si>
  <si>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</si>
  <si>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</si>
  <si>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</si>
  <si>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</si>
  <si>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</si>
  <si>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</si>
  <si>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</si>
  <si>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</si>
  <si>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</si>
  <si>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</si>
  <si>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</si>
  <si>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</si>
  <si>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</si>
  <si>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</si>
  <si>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</si>
  <si>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</si>
  <si>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</si>
  <si>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</si>
  <si>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</si>
  <si>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</si>
  <si>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</si>
  <si>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</si>
  <si>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</si>
  <si>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</si>
  <si>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</si>
  <si>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</si>
  <si>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</si>
  <si>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</si>
  <si>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</si>
  <si>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</si>
  <si>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</si>
  <si>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</si>
  <si>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</si>
  <si>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</si>
  <si>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</si>
  <si>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</si>
  <si>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</si>
  <si>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</si>
  <si>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</si>
  <si>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</si>
  <si>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</si>
  <si>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</si>
  <si>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</si>
  <si>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</si>
  <si>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</si>
  <si>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</si>
  <si>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</si>
  <si>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</si>
  <si>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</si>
  <si>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</si>
  <si>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</si>
  <si>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</si>
  <si>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い状況ですが、漏水も度々発生しており有収率も低下傾向であることから、今後において漏水調査の実施を検討しています。</t>
    <rPh sb="112" eb="114">
      <t>ジョウキョウ</t>
    </rPh>
    <rPh sb="118" eb="120">
      <t>ロウスイ</t>
    </rPh>
    <rPh sb="121" eb="123">
      <t>タビタビ</t>
    </rPh>
    <rPh sb="123" eb="125">
      <t>ハッセイ</t>
    </rPh>
    <rPh sb="129" eb="132">
      <t>ユウシュウリツ</t>
    </rPh>
    <rPh sb="133" eb="135">
      <t>テイカ</t>
    </rPh>
    <rPh sb="135" eb="137">
      <t>ケイコウ</t>
    </rPh>
    <rPh sb="145" eb="147">
      <t>コンゴ</t>
    </rPh>
    <rPh sb="151" eb="155">
      <t>ロウスイチョウサ</t>
    </rPh>
    <rPh sb="156" eb="158">
      <t>ジッシ</t>
    </rPh>
    <rPh sb="159" eb="161">
      <t>ケントウ</t>
    </rPh>
    <phoneticPr fontId="4"/>
  </si>
  <si>
    <t>　経営比較分析表の結果を見ると、当町の経営状況は良好であるといえますが、今後は、少子高齢化による人口減少、節水意識の高揚等により、水道料金収入が減少していくことが見込まれます。
　その一方で、水道施設・管路の防災対策、老朽化による更新事業等により設備投資の費用増加が見込まれます。
　今後、令和2年度に策定した水道ビジョンに基づき、計画的に水道施設・管路を更新し、安全・強靭で持続可能な水道事業を目指します。</t>
    <phoneticPr fontId="4"/>
  </si>
  <si>
    <t xml:space="preserve">　経営の健全性を判断する指標である、「①経常収支比率」は100％を超えており、短期的な債務に対する支払い能力を表す「③流動比率」は、平均値を大幅に上回り良好な値を示しているといえます。
　また、「④企業債残高対事業規模比率」については、当事業は新たな借入がなく、企業債の返済段階であることから、企業債残高の減少に伴い年々減少していく見込みです。　
　「⑤料金回収率」については、給水原価の上昇及び令和4年度は基本料金の減免措置を実施し供給単価が低下したことから、100％を下回っている状況となっています。
　「⑥給水原価」は電気代高騰や施設修繕による費用の増加により前年度及び類似団体平均値と比較し高い水準となっています。
　また、施設の利用状況や適性規模を判断する指標である「⑦施設利用率」は、48.59％と低い水準であり、「⑧有収率」も類似団体と比較し高い数値ではありますが低下傾向となっています。
　今後も健全経営を維持していくためには、施設更新時に適切な規模に見直し、施設利用率を改善するとともに、有収率の低下を防ぎ、効率性を高める必要があります。
</t>
    <rPh sb="33" eb="34">
      <t>コ</t>
    </rPh>
    <rPh sb="66" eb="68">
      <t>ヘイキン</t>
    </rPh>
    <rPh sb="68" eb="69">
      <t>チ</t>
    </rPh>
    <rPh sb="70" eb="72">
      <t>オオハバ</t>
    </rPh>
    <rPh sb="73" eb="75">
      <t>ウワマワ</t>
    </rPh>
    <rPh sb="76" eb="78">
      <t>リョウコウ</t>
    </rPh>
    <rPh sb="79" eb="80">
      <t>アタイ</t>
    </rPh>
    <rPh sb="81" eb="82">
      <t>シメ</t>
    </rPh>
    <rPh sb="118" eb="121">
      <t>トウジギョウ</t>
    </rPh>
    <rPh sb="268" eb="270">
      <t>シセツ</t>
    </rPh>
    <rPh sb="286" eb="287">
      <t>オヨ</t>
    </rPh>
    <rPh sb="365" eb="368">
      <t>ユウシュウリツ</t>
    </rPh>
    <rPh sb="370" eb="374">
      <t>ルイジダンタイ</t>
    </rPh>
    <rPh sb="375" eb="377">
      <t>ヒカク</t>
    </rPh>
    <rPh sb="378" eb="379">
      <t>タカ</t>
    </rPh>
    <rPh sb="380" eb="382">
      <t>スウチ</t>
    </rPh>
    <rPh sb="389" eb="391">
      <t>テイカ</t>
    </rPh>
    <rPh sb="391" eb="393">
      <t>ケイコウ</t>
    </rPh>
    <rPh sb="453" eb="456">
      <t>ユウシュウリツ</t>
    </rPh>
    <rPh sb="457" eb="459">
      <t>テイカ</t>
    </rPh>
    <rPh sb="460" eb="461">
      <t>フセ</t>
    </rPh>
    <rPh sb="463" eb="466">
      <t>コウリツセイ</t>
    </rPh>
    <rPh sb="467" eb="468">
      <t>タカ</t>
    </rPh>
    <rPh sb="470" eb="4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</si>
</sst>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0.18</c:v>
                </c:pt>
                <c:pt idx="1">
                  <c:v>0</c:v>
                </c:pt>
                <c:pt idx="2" formatCode="#,##0.00;&quot;△&quot;#,##0.00;&quot;-&quot;">
                  <c:v>0.05</c:v>
                </c:pt>
                <c:pt idx="3" formatCode="#,##0.00;&quot;△&quot;#,##0.00;&quot;-&quot;">
                  <c:v>0.04</c:v>
                </c:pt>
                <c:pt idx="4" formatCode="#,##0.00;&quot;△&quot;#,##0.00;&quot;-&quot;">
                  <c:v>0.28000000000000003</c:v>
                </c:pt>
              </c:numCache>
            </c:numRef>
          </c:val>
          <c:extLst>
            <c:ext xmlns:c16="http://schemas.microsoft.com/office/drawing/2014/chart" uri="{C3380CC4-5D6E-409C-BE32-E72D297353CC}">
              <c16:uniqueId val="{00000000-70AB-4F8B-A93A-22487BE498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0AB-4F8B-A93A-22487BE498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46.89</c:v>
                </c:pt>
                <c:pt idx="1">
                  <c:v>46.76</c:v>
                </c:pt>
                <c:pt idx="2">
                  <c:v>47.79</c:v>
                </c:pt>
                <c:pt idx="3">
                  <c:v>48.01</c:v>
                </c:pt>
                <c:pt idx="4">
                  <c:v>48.59</c:v>
                </c:pt>
              </c:numCache>
            </c:numRef>
          </c:val>
          <c:extLst>
            <c:ext xmlns:c16="http://schemas.microsoft.com/office/drawing/2014/chart" uri="{C3380CC4-5D6E-409C-BE32-E72D297353CC}">
              <c16:uniqueId val="{00000000-AF9A-4071-A622-D6E48EC053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F9A-4071-A622-D6E48EC053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87.79</c:v>
                </c:pt>
                <c:pt idx="1">
                  <c:v>87.16</c:v>
                </c:pt>
                <c:pt idx="2">
                  <c:v>88.25</c:v>
                </c:pt>
                <c:pt idx="3">
                  <c:v>86.98</c:v>
                </c:pt>
                <c:pt idx="4">
                  <c:v>84.59</c:v>
                </c:pt>
              </c:numCache>
            </c:numRef>
          </c:val>
          <c:extLst>
            <c:ext xmlns:c16="http://schemas.microsoft.com/office/drawing/2014/chart" uri="{C3380CC4-5D6E-409C-BE32-E72D297353CC}">
              <c16:uniqueId val="{00000000-9D8B-4D10-86D6-77E75C6C72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D8B-4D10-86D6-77E75C6C72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114.75</c:v>
                </c:pt>
                <c:pt idx="1">
                  <c:v>103.67</c:v>
                </c:pt>
                <c:pt idx="2">
                  <c:v>111.55</c:v>
                </c:pt>
                <c:pt idx="3">
                  <c:v>113.83</c:v>
                </c:pt>
                <c:pt idx="4">
                  <c:v>110.7</c:v>
                </c:pt>
              </c:numCache>
            </c:numRef>
          </c:val>
          <c:extLst>
            <c:ext xmlns:c16="http://schemas.microsoft.com/office/drawing/2014/chart" uri="{C3380CC4-5D6E-409C-BE32-E72D297353CC}">
              <c16:uniqueId val="{00000000-66DA-4DC8-BEA2-02F2A5AC2D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6DA-4DC8-BEA2-02F2A5AC2D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43.46</c:v>
                </c:pt>
                <c:pt idx="1">
                  <c:v>44.87</c:v>
                </c:pt>
                <c:pt idx="2">
                  <c:v>46.6</c:v>
                </c:pt>
                <c:pt idx="3">
                  <c:v>48.17</c:v>
                </c:pt>
                <c:pt idx="4">
                  <c:v>49.92</c:v>
                </c:pt>
              </c:numCache>
            </c:numRef>
          </c:val>
          <c:extLst>
            <c:ext xmlns:c16="http://schemas.microsoft.com/office/drawing/2014/chart" uri="{C3380CC4-5D6E-409C-BE32-E72D297353CC}">
              <c16:uniqueId val="{00000000-1342-4A1A-B1A1-8898A965E6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342-4A1A-B1A1-8898A965E6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0.25</c:v>
                </c:pt>
                <c:pt idx="1">
                  <c:v>0.25</c:v>
                </c:pt>
                <c:pt idx="2">
                  <c:v>0.2</c:v>
                </c:pt>
                <c:pt idx="3">
                  <c:v>0.35</c:v>
                </c:pt>
                <c:pt idx="4">
                  <c:v>0.56999999999999995</c:v>
                </c:pt>
              </c:numCache>
            </c:numRef>
          </c:val>
          <c:extLst>
            <c:ext xmlns:c16="http://schemas.microsoft.com/office/drawing/2014/chart" uri="{C3380CC4-5D6E-409C-BE32-E72D297353CC}">
              <c16:uniqueId val="{00000000-730E-4932-8CE6-B7FB90823D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30E-4932-8CE6-B7FB90823D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5-4D72-BE13-A3E43FA939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D05-4D72-BE13-A3E43FA939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668.3</c:v>
                </c:pt>
                <c:pt idx="1">
                  <c:v>709.27</c:v>
                </c:pt>
                <c:pt idx="2">
                  <c:v>806.59</c:v>
                </c:pt>
                <c:pt idx="3">
                  <c:v>852.65</c:v>
                </c:pt>
                <c:pt idx="4">
                  <c:v>961.14</c:v>
                </c:pt>
              </c:numCache>
            </c:numRef>
          </c:val>
          <c:extLst>
            <c:ext xmlns:c16="http://schemas.microsoft.com/office/drawing/2014/chart" uri="{C3380CC4-5D6E-409C-BE32-E72D297353CC}">
              <c16:uniqueId val="{00000000-408F-4B68-BB9C-F27509B0D4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08F-4B68-BB9C-F27509B0D4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198.88</c:v>
                </c:pt>
                <c:pt idx="1">
                  <c:v>176.63</c:v>
                </c:pt>
                <c:pt idx="2">
                  <c:v>178.85</c:v>
                </c:pt>
                <c:pt idx="3">
                  <c:v>127.43</c:v>
                </c:pt>
                <c:pt idx="4">
                  <c:v>113.65</c:v>
                </c:pt>
              </c:numCache>
            </c:numRef>
          </c:val>
          <c:extLst>
            <c:ext xmlns:c16="http://schemas.microsoft.com/office/drawing/2014/chart" uri="{C3380CC4-5D6E-409C-BE32-E72D297353CC}">
              <c16:uniqueId val="{00000000-B1DA-45D1-8BD4-435FE29233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1DA-45D1-8BD4-435FE29233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102.88</c:v>
                </c:pt>
                <c:pt idx="1">
                  <c:v>98.07</c:v>
                </c:pt>
                <c:pt idx="2">
                  <c:v>94.05</c:v>
                </c:pt>
                <c:pt idx="3">
                  <c:v>106.92</c:v>
                </c:pt>
                <c:pt idx="4">
                  <c:v>92.24</c:v>
                </c:pt>
              </c:numCache>
            </c:numRef>
          </c:val>
          <c:extLst>
            <c:ext xmlns:c16="http://schemas.microsoft.com/office/drawing/2014/chart" uri="{C3380CC4-5D6E-409C-BE32-E72D297353CC}">
              <c16:uniqueId val="{00000000-F353-4C4B-A5D2-4B7A27918C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353-4C4B-A5D2-4B7A27918C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189.23</c:v>
                </c:pt>
                <c:pt idx="1">
                  <c:v>199.15</c:v>
                </c:pt>
                <c:pt idx="2">
                  <c:v>172.14</c:v>
                </c:pt>
                <c:pt idx="3">
                  <c:v>180.76</c:v>
                </c:pt>
                <c:pt idx="4">
                  <c:v>193.02</c:v>
                </c:pt>
              </c:numCache>
            </c:numRef>
          </c:val>
          <c:extLst>
            <c:ext xmlns:c16="http://schemas.microsoft.com/office/drawing/2014/chart" uri="{C3380CC4-5D6E-409C-BE32-E72D297353CC}">
              <c16:uniqueId val="{00000000-303F-40E1-9881-B83CD9E6F5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03F-40E1-9881-B83CD9E6F5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高根沢町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29074</v>
      </c>
      <c r="AM8" s="45"/>
      <c r="AN8" s="45"/>
      <c r="AO8" s="45"/>
      <c r="AP8" s="45"/>
      <c r="AQ8" s="45"/>
      <c r="AR8" s="45"/>
      <c r="AS8" s="45"/>
      <c r="AT8" s="46">
        <f>データ!$S$6</f>
        <v>70.87</v>
      </c>
      <c r="AU8" s="47"/>
      <c r="AV8" s="47"/>
      <c r="AW8" s="47"/>
      <c r="AX8" s="47"/>
      <c r="AY8" s="47"/>
      <c r="AZ8" s="47"/>
      <c r="BA8" s="47"/>
      <c r="BB8" s="48">
        <f>データ!$T$6</f>
        <v>410.24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93.15</v>
      </c>
      <c r="J10" s="47"/>
      <c r="K10" s="47"/>
      <c r="L10" s="47"/>
      <c r="M10" s="47"/>
      <c r="N10" s="47"/>
      <c r="O10" s="81"/>
      <c r="P10" s="48">
        <f>データ!$P$6</f>
        <v>99.04</v>
      </c>
      <c r="Q10" s="48"/>
      <c r="R10" s="48"/>
      <c r="S10" s="48"/>
      <c r="T10" s="48"/>
      <c r="U10" s="48"/>
      <c r="V10" s="48"/>
      <c r="W10" s="45">
        <f>データ!$Q$6</f>
        <v>3575</v>
      </c>
      <c r="X10" s="45"/>
      <c r="Y10" s="45"/>
      <c r="Z10" s="45"/>
      <c r="AA10" s="45"/>
      <c r="AB10" s="45"/>
      <c r="AC10" s="45"/>
      <c r="AD10" s="2"/>
      <c r="AE10" s="2"/>
      <c r="AF10" s="2"/>
      <c r="AG10" s="2"/>
      <c r="AH10" s="2"/>
      <c r="AI10" s="2"/>
      <c r="AJ10" s="2"/>
      <c r="AK10" s="2"/>
      <c r="AL10" s="45">
        <f>データ!$U$6</f>
        <v>28686</v>
      </c>
      <c r="AM10" s="45"/>
      <c r="AN10" s="45"/>
      <c r="AO10" s="45"/>
      <c r="AP10" s="45"/>
      <c r="AQ10" s="45"/>
      <c r="AR10" s="45"/>
      <c r="AS10" s="45"/>
      <c r="AT10" s="46">
        <f>データ!$V$6</f>
        <v>70.87</v>
      </c>
      <c r="AU10" s="47"/>
      <c r="AV10" s="47"/>
      <c r="AW10" s="47"/>
      <c r="AX10" s="47"/>
      <c r="AY10" s="47"/>
      <c r="AZ10" s="47"/>
      <c r="BA10" s="47"/>
      <c r="BB10" s="48">
        <f>データ!$W$6</f>
        <v>404.77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npzOsTvRT6XUD2VQVhoqRlYO2nNURMZGYMWHhkArxh19AbWtjLHw75I3y72/uMWsnw/TMW/Q6UZPXlXGqkEwg==" saltValue="Wy3iJljqjjkquSoXsZSm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93866</v>
      </c>
      <c r="D6" s="20">
        <f t="shared" si="3"/>
        <v>46</v>
      </c>
      <c r="E6" s="20">
        <f t="shared" si="3"/>
        <v>1</v>
      </c>
      <c r="F6" s="20">
        <f t="shared" si="3"/>
        <v>0</v>
      </c>
      <c r="G6" s="20">
        <f t="shared" si="3"/>
        <v>1</v>
      </c>
      <c r="H6" s="20" t="str">
        <f t="shared" si="3"/>
        <v>栃木県　高根沢町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93.15</v>
      </c>
      <c r="P6" s="21">
        <f t="shared" si="3"/>
        <v>99.04</v>
      </c>
      <c r="Q6" s="21">
        <f t="shared" si="3"/>
        <v>3575</v>
      </c>
      <c r="R6" s="21">
        <f t="shared" si="3"/>
        <v>29074</v>
      </c>
      <c r="S6" s="21">
        <f t="shared" si="3"/>
        <v>70.87</v>
      </c>
      <c r="T6" s="21">
        <f t="shared" si="3"/>
        <v>410.24</v>
      </c>
      <c r="U6" s="21">
        <f t="shared" si="3"/>
        <v>28686</v>
      </c>
      <c r="V6" s="21">
        <f t="shared" si="3"/>
        <v>70.87</v>
      </c>
      <c r="W6" s="21">
        <f t="shared" si="3"/>
        <v>404.77</v>
      </c>
      <c r="X6" s="22">
        <f>IF(X7="",NA(),X7)</f>
        <v>114.75</v>
      </c>
      <c r="Y6" s="22">
        <f t="shared" ref="Y6:AG6" si="4">IF(Y7="",NA(),Y7)</f>
        <v>103.67</v>
      </c>
      <c r="Z6" s="22">
        <f t="shared" si="4"/>
        <v>111.55</v>
      </c>
      <c r="AA6" s="22">
        <f t="shared" si="4"/>
        <v>113.83</v>
      </c>
      <c r="AB6" s="22">
        <f t="shared" si="4"/>
        <v>110.7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668.3</v>
      </c>
      <c r="AU6" s="22">
        <f t="shared" ref="AU6:BC6" si="6">IF(AU7="",NA(),AU7)</f>
        <v>709.27</v>
      </c>
      <c r="AV6" s="22">
        <f t="shared" si="6"/>
        <v>806.59</v>
      </c>
      <c r="AW6" s="22">
        <f t="shared" si="6"/>
        <v>852.65</v>
      </c>
      <c r="AX6" s="22">
        <f t="shared" si="6"/>
        <v>961.14</v>
      </c>
      <c r="AY6" s="22">
        <f t="shared" si="6"/>
        <v>369.69</v>
      </c>
      <c r="AZ6" s="22">
        <f t="shared" si="6"/>
        <v>379.08</v>
      </c>
      <c r="BA6" s="22">
        <f t="shared" si="6"/>
        <v>367.55</v>
      </c>
      <c r="BB6" s="22">
        <f t="shared" si="6"/>
        <v>378.56</v>
      </c>
      <c r="BC6" s="22">
        <f t="shared" si="6"/>
        <v>364.46</v>
      </c>
      <c r="BD6" s="21" t="str">
        <f>IF(BD7="","",IF(BD7="-","【-】","【"&amp;SUBSTITUTE(TEXT(BD7,"#,##0.00"),"-","△")&amp;"】"))</f>
        <v>【252.29】</v>
      </c>
      <c r="BE6" s="22">
        <f>IF(BE7="",NA(),BE7)</f>
        <v>198.88</v>
      </c>
      <c r="BF6" s="22">
        <f t="shared" ref="BF6:BN6" si="7">IF(BF7="",NA(),BF7)</f>
        <v>176.63</v>
      </c>
      <c r="BG6" s="22">
        <f t="shared" si="7"/>
        <v>178.85</v>
      </c>
      <c r="BH6" s="22">
        <f t="shared" si="7"/>
        <v>127.43</v>
      </c>
      <c r="BI6" s="22">
        <f t="shared" si="7"/>
        <v>113.65</v>
      </c>
      <c r="BJ6" s="22">
        <f t="shared" si="7"/>
        <v>402.99</v>
      </c>
      <c r="BK6" s="22">
        <f t="shared" si="7"/>
        <v>398.98</v>
      </c>
      <c r="BL6" s="22">
        <f t="shared" si="7"/>
        <v>418.68</v>
      </c>
      <c r="BM6" s="22">
        <f t="shared" si="7"/>
        <v>395.68</v>
      </c>
      <c r="BN6" s="22">
        <f t="shared" si="7"/>
        <v>403.72</v>
      </c>
      <c r="BO6" s="21" t="str">
        <f>IF(BO7="","",IF(BO7="-","【-】","【"&amp;SUBSTITUTE(TEXT(BO7,"#,##0.00"),"-","△")&amp;"】"))</f>
        <v>【268.07】</v>
      </c>
      <c r="BP6" s="22">
        <f>IF(BP7="",NA(),BP7)</f>
        <v>102.88</v>
      </c>
      <c r="BQ6" s="22">
        <f t="shared" ref="BQ6:BY6" si="8">IF(BQ7="",NA(),BQ7)</f>
        <v>98.07</v>
      </c>
      <c r="BR6" s="22">
        <f t="shared" si="8"/>
        <v>94.05</v>
      </c>
      <c r="BS6" s="22">
        <f t="shared" si="8"/>
        <v>106.92</v>
      </c>
      <c r="BT6" s="22">
        <f t="shared" si="8"/>
        <v>92.24</v>
      </c>
      <c r="BU6" s="22">
        <f t="shared" si="8"/>
        <v>98.66</v>
      </c>
      <c r="BV6" s="22">
        <f t="shared" si="8"/>
        <v>98.64</v>
      </c>
      <c r="BW6" s="22">
        <f t="shared" si="8"/>
        <v>94.78</v>
      </c>
      <c r="BX6" s="22">
        <f t="shared" si="8"/>
        <v>97.59</v>
      </c>
      <c r="BY6" s="22">
        <f t="shared" si="8"/>
        <v>92.17</v>
      </c>
      <c r="BZ6" s="21" t="str">
        <f>IF(BZ7="","",IF(BZ7="-","【-】","【"&amp;SUBSTITUTE(TEXT(BZ7,"#,##0.00"),"-","△")&amp;"】"))</f>
        <v>【97.47】</v>
      </c>
      <c r="CA6" s="22">
        <f>IF(CA7="",NA(),CA7)</f>
        <v>189.23</v>
      </c>
      <c r="CB6" s="22">
        <f t="shared" ref="CB6:CJ6" si="9">IF(CB7="",NA(),CB7)</f>
        <v>199.15</v>
      </c>
      <c r="CC6" s="22">
        <f t="shared" si="9"/>
        <v>172.14</v>
      </c>
      <c r="CD6" s="22">
        <f t="shared" si="9"/>
        <v>180.76</v>
      </c>
      <c r="CE6" s="22">
        <f t="shared" si="9"/>
        <v>193.02</v>
      </c>
      <c r="CF6" s="22">
        <f t="shared" si="9"/>
        <v>178.59</v>
      </c>
      <c r="CG6" s="22">
        <f t="shared" si="9"/>
        <v>178.92</v>
      </c>
      <c r="CH6" s="22">
        <f t="shared" si="9"/>
        <v>181.3</v>
      </c>
      <c r="CI6" s="22">
        <f t="shared" si="9"/>
        <v>181.71</v>
      </c>
      <c r="CJ6" s="22">
        <f t="shared" si="9"/>
        <v>188.51</v>
      </c>
      <c r="CK6" s="21" t="str">
        <f>IF(CK7="","",IF(CK7="-","【-】","【"&amp;SUBSTITUTE(TEXT(CK7,"#,##0.00"),"-","△")&amp;"】"))</f>
        <v>【174.75】</v>
      </c>
      <c r="CL6" s="22">
        <f>IF(CL7="",NA(),CL7)</f>
        <v>46.89</v>
      </c>
      <c r="CM6" s="22">
        <f t="shared" ref="CM6:CU6" si="10">IF(CM7="",NA(),CM7)</f>
        <v>46.76</v>
      </c>
      <c r="CN6" s="22">
        <f t="shared" si="10"/>
        <v>47.79</v>
      </c>
      <c r="CO6" s="22">
        <f t="shared" si="10"/>
        <v>48.01</v>
      </c>
      <c r="CP6" s="22">
        <f t="shared" si="10"/>
        <v>48.59</v>
      </c>
      <c r="CQ6" s="22">
        <f t="shared" si="10"/>
        <v>55.03</v>
      </c>
      <c r="CR6" s="22">
        <f t="shared" si="10"/>
        <v>55.14</v>
      </c>
      <c r="CS6" s="22">
        <f t="shared" si="10"/>
        <v>55.89</v>
      </c>
      <c r="CT6" s="22">
        <f t="shared" si="10"/>
        <v>55.72</v>
      </c>
      <c r="CU6" s="22">
        <f t="shared" si="10"/>
        <v>55.31</v>
      </c>
      <c r="CV6" s="21" t="str">
        <f>IF(CV7="","",IF(CV7="-","【-】","【"&amp;SUBSTITUTE(TEXT(CV7,"#,##0.00"),"-","△")&amp;"】"))</f>
        <v>【59.97】</v>
      </c>
      <c r="CW6" s="22">
        <f>IF(CW7="",NA(),CW7)</f>
        <v>87.79</v>
      </c>
      <c r="CX6" s="22">
        <f t="shared" ref="CX6:DF6" si="11">IF(CX7="",NA(),CX7)</f>
        <v>87.16</v>
      </c>
      <c r="CY6" s="22">
        <f t="shared" si="11"/>
        <v>88.25</v>
      </c>
      <c r="CZ6" s="22">
        <f t="shared" si="11"/>
        <v>86.98</v>
      </c>
      <c r="DA6" s="22">
        <f t="shared" si="11"/>
        <v>84.59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43.46</v>
      </c>
      <c r="DI6" s="22">
        <f t="shared" ref="DI6:DQ6" si="12">IF(DI7="",NA(),DI7)</f>
        <v>44.87</v>
      </c>
      <c r="DJ6" s="22">
        <f t="shared" si="12"/>
        <v>46.6</v>
      </c>
      <c r="DK6" s="22">
        <f t="shared" si="12"/>
        <v>48.17</v>
      </c>
      <c r="DL6" s="22">
        <f t="shared" si="12"/>
        <v>49.92</v>
      </c>
      <c r="DM6" s="22">
        <f t="shared" si="12"/>
        <v>48.87</v>
      </c>
      <c r="DN6" s="22">
        <f t="shared" si="12"/>
        <v>49.92</v>
      </c>
      <c r="DO6" s="22">
        <f t="shared" si="12"/>
        <v>50.63</v>
      </c>
      <c r="DP6" s="22">
        <f t="shared" si="12"/>
        <v>51.29</v>
      </c>
      <c r="DQ6" s="22">
        <f t="shared" si="12"/>
        <v>52.2</v>
      </c>
      <c r="DR6" s="21" t="str">
        <f>IF(DR7="","",IF(DR7="-","【-】","【"&amp;SUBSTITUTE(TEXT(DR7,"#,##0.00"),"-","△")&amp;"】"))</f>
        <v>【51.51】</v>
      </c>
      <c r="DS6" s="22">
        <f>IF(DS7="",NA(),DS7)</f>
        <v>0.25</v>
      </c>
      <c r="DT6" s="22">
        <f t="shared" ref="DT6:EB6" si="13">IF(DT7="",NA(),DT7)</f>
        <v>0.25</v>
      </c>
      <c r="DU6" s="22">
        <f t="shared" si="13"/>
        <v>0.2</v>
      </c>
      <c r="DV6" s="22">
        <f t="shared" si="13"/>
        <v>0.35</v>
      </c>
      <c r="DW6" s="22">
        <f t="shared" si="13"/>
        <v>0.56999999999999995</v>
      </c>
      <c r="DX6" s="22">
        <f t="shared" si="13"/>
        <v>14.85</v>
      </c>
      <c r="DY6" s="22">
        <f t="shared" si="13"/>
        <v>16.88</v>
      </c>
      <c r="DZ6" s="22">
        <f t="shared" si="13"/>
        <v>18.28</v>
      </c>
      <c r="EA6" s="22">
        <f t="shared" si="13"/>
        <v>19.61</v>
      </c>
      <c r="EB6" s="22">
        <f t="shared" si="13"/>
        <v>20.73</v>
      </c>
      <c r="EC6" s="21" t="str">
        <f>IF(EC7="","",IF(EC7="-","【-】","【"&amp;SUBSTITUTE(TEXT(EC7,"#,##0.00"),"-","△")&amp;"】"))</f>
        <v>【23.75】</v>
      </c>
      <c r="ED6" s="22">
        <f>IF(ED7="",NA(),ED7)</f>
        <v>0.18</v>
      </c>
      <c r="EE6" s="21">
        <f t="shared" ref="EE6:EM6" si="14">IF(EE7="",NA(),EE7)</f>
        <v>0</v>
      </c>
      <c r="EF6" s="22">
        <f t="shared" si="14"/>
        <v>0.05</v>
      </c>
      <c r="EG6" s="22">
        <f t="shared" si="14"/>
        <v>0.04</v>
      </c>
      <c r="EH6" s="22">
        <f t="shared" si="14"/>
        <v>0.28000000000000003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93866</v>
      </c>
      <c r="D7" s="24">
        <v>46</v>
      </c>
      <c r="E7" s="24">
        <v>1</v>
      </c>
      <c r="F7" s="24">
        <v>0</v>
      </c>
      <c r="G7" s="24">
        <v>1</v>
      </c>
      <c r="H7" s="24" t="s">
        <v>93</v>
      </c>
      <c r="I7" s="24" t="s">
        <v>94</v>
      </c>
      <c r="J7" s="24" t="s">
        <v>95</v>
      </c>
      <c r="K7" s="24" t="s">
        <v>96</v>
      </c>
      <c r="L7" s="24" t="s">
        <v>97</v>
      </c>
      <c r="M7" s="24" t="s">
        <v>98</v>
      </c>
      <c r="N7" s="25" t="s">
        <v>99</v>
      </c>
      <c r="O7" s="25">
        <v>93.15</v>
      </c>
      <c r="P7" s="25">
        <v>99.04</v>
      </c>
      <c r="Q7" s="25">
        <v>3575</v>
      </c>
      <c r="R7" s="25">
        <v>29074</v>
      </c>
      <c r="S7" s="25">
        <v>70.87</v>
      </c>
      <c r="T7" s="25">
        <v>410.24</v>
      </c>
      <c r="U7" s="25">
        <v>28686</v>
      </c>
      <c r="V7" s="25">
        <v>70.87</v>
      </c>
      <c r="W7" s="25">
        <v>404.77</v>
      </c>
      <c r="X7" s="25">
        <v>114.75</v>
      </c>
      <c r="Y7" s="25">
        <v>103.67</v>
      </c>
      <c r="Z7" s="25">
        <v>111.55</v>
      </c>
      <c r="AA7" s="25">
        <v>113.83</v>
      </c>
      <c r="AB7" s="25">
        <v>110.7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668.3</v>
      </c>
      <c r="AU7" s="25">
        <v>709.27</v>
      </c>
      <c r="AV7" s="25">
        <v>806.59</v>
      </c>
      <c r="AW7" s="25">
        <v>852.65</v>
      </c>
      <c r="AX7" s="25">
        <v>961.14</v>
      </c>
      <c r="AY7" s="25">
        <v>369.69</v>
      </c>
      <c r="AZ7" s="25">
        <v>379.08</v>
      </c>
      <c r="BA7" s="25">
        <v>367.55</v>
      </c>
      <c r="BB7" s="25">
        <v>378.56</v>
      </c>
      <c r="BC7" s="25">
        <v>364.46</v>
      </c>
      <c r="BD7" s="25">
        <v>252.29</v>
      </c>
      <c r="BE7" s="25">
        <v>198.88</v>
      </c>
      <c r="BF7" s="25">
        <v>176.63</v>
      </c>
      <c r="BG7" s="25">
        <v>178.85</v>
      </c>
      <c r="BH7" s="25">
        <v>127.43</v>
      </c>
      <c r="BI7" s="25">
        <v>113.65</v>
      </c>
      <c r="BJ7" s="25">
        <v>402.99</v>
      </c>
      <c r="BK7" s="25">
        <v>398.98</v>
      </c>
      <c r="BL7" s="25">
        <v>418.68</v>
      </c>
      <c r="BM7" s="25">
        <v>395.68</v>
      </c>
      <c r="BN7" s="25">
        <v>403.72</v>
      </c>
      <c r="BO7" s="25">
        <v>268.07</v>
      </c>
      <c r="BP7" s="25">
        <v>102.88</v>
      </c>
      <c r="BQ7" s="25">
        <v>98.07</v>
      </c>
      <c r="BR7" s="25">
        <v>94.05</v>
      </c>
      <c r="BS7" s="25">
        <v>106.92</v>
      </c>
      <c r="BT7" s="25">
        <v>92.24</v>
      </c>
      <c r="BU7" s="25">
        <v>98.66</v>
      </c>
      <c r="BV7" s="25">
        <v>98.64</v>
      </c>
      <c r="BW7" s="25">
        <v>94.78</v>
      </c>
      <c r="BX7" s="25">
        <v>97.59</v>
      </c>
      <c r="BY7" s="25">
        <v>92.17</v>
      </c>
      <c r="BZ7" s="25">
        <v>97.47</v>
      </c>
      <c r="CA7" s="25">
        <v>189.23</v>
      </c>
      <c r="CB7" s="25">
        <v>199.15</v>
      </c>
      <c r="CC7" s="25">
        <v>172.14</v>
      </c>
      <c r="CD7" s="25">
        <v>180.76</v>
      </c>
      <c r="CE7" s="25">
        <v>193.02</v>
      </c>
      <c r="CF7" s="25">
        <v>178.59</v>
      </c>
      <c r="CG7" s="25">
        <v>178.92</v>
      </c>
      <c r="CH7" s="25">
        <v>181.3</v>
      </c>
      <c r="CI7" s="25">
        <v>181.71</v>
      </c>
      <c r="CJ7" s="25">
        <v>188.51</v>
      </c>
      <c r="CK7" s="25">
        <v>174.75</v>
      </c>
      <c r="CL7" s="25">
        <v>46.89</v>
      </c>
      <c r="CM7" s="25">
        <v>46.76</v>
      </c>
      <c r="CN7" s="25">
        <v>47.79</v>
      </c>
      <c r="CO7" s="25">
        <v>48.01</v>
      </c>
      <c r="CP7" s="25">
        <v>48.59</v>
      </c>
      <c r="CQ7" s="25">
        <v>55.03</v>
      </c>
      <c r="CR7" s="25">
        <v>55.14</v>
      </c>
      <c r="CS7" s="25">
        <v>55.89</v>
      </c>
      <c r="CT7" s="25">
        <v>55.72</v>
      </c>
      <c r="CU7" s="25">
        <v>55.31</v>
      </c>
      <c r="CV7" s="25">
        <v>59.97</v>
      </c>
      <c r="CW7" s="25">
        <v>87.79</v>
      </c>
      <c r="CX7" s="25">
        <v>87.16</v>
      </c>
      <c r="CY7" s="25">
        <v>88.25</v>
      </c>
      <c r="CZ7" s="25">
        <v>86.98</v>
      </c>
      <c r="DA7" s="25">
        <v>84.59</v>
      </c>
      <c r="DB7" s="25">
        <v>81.900000000000006</v>
      </c>
      <c r="DC7" s="25">
        <v>81.39</v>
      </c>
      <c r="DD7" s="25">
        <v>81.27</v>
      </c>
      <c r="DE7" s="25">
        <v>81.260000000000005</v>
      </c>
      <c r="DF7" s="25">
        <v>80.36</v>
      </c>
      <c r="DG7" s="25">
        <v>89.76</v>
      </c>
      <c r="DH7" s="25">
        <v>43.46</v>
      </c>
      <c r="DI7" s="25">
        <v>44.87</v>
      </c>
      <c r="DJ7" s="25">
        <v>46.6</v>
      </c>
      <c r="DK7" s="25">
        <v>48.17</v>
      </c>
      <c r="DL7" s="25">
        <v>49.92</v>
      </c>
      <c r="DM7" s="25">
        <v>48.87</v>
      </c>
      <c r="DN7" s="25">
        <v>49.92</v>
      </c>
      <c r="DO7" s="25">
        <v>50.63</v>
      </c>
      <c r="DP7" s="25">
        <v>51.29</v>
      </c>
      <c r="DQ7" s="25">
        <v>52.2</v>
      </c>
      <c r="DR7" s="25">
        <v>51.51</v>
      </c>
      <c r="DS7" s="25">
        <v>0.25</v>
      </c>
      <c r="DT7" s="25">
        <v>0.25</v>
      </c>
      <c r="DU7" s="25">
        <v>0.2</v>
      </c>
      <c r="DV7" s="25">
        <v>0.35</v>
      </c>
      <c r="DW7" s="25">
        <v>0.56999999999999995</v>
      </c>
      <c r="DX7" s="25">
        <v>14.85</v>
      </c>
      <c r="DY7" s="25">
        <v>16.88</v>
      </c>
      <c r="DZ7" s="25">
        <v>18.28</v>
      </c>
      <c r="EA7" s="25">
        <v>19.61</v>
      </c>
      <c r="EB7" s="25">
        <v>20.73</v>
      </c>
      <c r="EC7" s="25">
        <v>23.75</v>
      </c>
      <c r="ED7" s="25">
        <v>0.18</v>
      </c>
      <c r="EE7" s="25">
        <v>0</v>
      </c>
      <c r="EF7" s="25">
        <v>0.05</v>
      </c>
      <c r="EG7" s="25">
        <v>0.04</v>
      </c>
      <c r="EH7" s="25">
        <v>0.28000000000000003</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2024-02-29T09:17:46Z</cp:lastPrinted>
  <dcterms:created xsi:type="dcterms:W3CDTF">2023-12-05T00:50:37Z</dcterms:created>
  <dcterms:modified xsi:type="dcterms:W3CDTF">2024-02-29T09:17:47Z</dcterms:modified>
  <cp:category/>
</cp:coreProperties>
</file>