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7下水（小規模、特地）\"/>
    </mc:Choice>
  </mc:AlternateContent>
  <workbookProtection workbookAlgorithmName="SHA-512" workbookHashValue="+zJzXbsc4R649vT76xVjzRaZEs8q6HcCorR/wfy8l4MHLKkKFyi0S8wAZmod7oIJ+0MdSUsGUUE28dvzi7h+ug==" workbookSaltValue="qVNT73B+LJel/8VDtoHHp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<sst xmlns="http://schemas.openxmlformats.org/spreadsheetml/2006/main" count="278" uniqueCount="116">
  <si>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</si>
  <si>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</si>
  <si>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</si>
  <si>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</si>
  <si>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</si>
  <si>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</si>
  <si>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</si>
  <si>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</si>
  <si>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</si>
  <si>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</si>
  <si>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</si>
  <si>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</si>
  <si>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</si>
  <si>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</si>
  <si>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</si>
  <si>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</si>
  <si>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</si>
  <si>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</si>
  <si>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</si>
  <si>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</si>
  <si>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</si>
  <si>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</si>
  <si>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</si>
  <si>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</si>
  <si>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</si>
  <si>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</si>
  <si>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</si>
  <si>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</si>
  <si>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</si>
  <si>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</si>
  <si>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</si>
  <si>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</si>
  <si>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</si>
  <si>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</si>
  <si>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</si>
  <si>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</si>
  <si>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</si>
  <si>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</si>
  <si>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</si>
  <si>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</si>
  <si>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</si>
  <si>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</si>
  <si>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</si>
  <si>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</si>
  <si>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</si>
  <si>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</si>
  <si>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</si>
  <si>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</si>
  <si>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</si>
  <si>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</si>
  <si>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</si>
  <si>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</si>
  <si>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</si>
  <si>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</si>
  <si>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</si>
  <si>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</si>
  <si>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</si>
  <si>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</si>
  <si>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</si>
  <si>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</si>
  <si>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</si>
  <si>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</si>
  <si>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</si>
  <si>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</si>
  <si>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</si>
  <si>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</si>
  <si>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</si>
  <si>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</si>
  <si>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</si>
  <si>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</si>
  <si>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</si>
  <si>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</si>
  <si>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</si>
  <si>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</si>
  <si>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</si>
  <si>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</si>
  <si>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</si>
  <si>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</si>
  <si>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</si>
  <si>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</si>
  <si>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</si>
  <si>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</si>
  <si>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</si>
  <si>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</si>
  <si>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</si>
  <si>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</si>
  <si>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</si>
  <si>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</si>
  <si>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</si>
  <si>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</si>
  <si>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</si>
  <si>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</si>
  <si>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</si>
  <si>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</si>
  <si>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</si>
  <si>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</si>
  <si>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高根沢町</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</si>
  <si>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</si>
  <si>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</si>
  <si>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</si>
  <si>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</si>
  <si>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</si>
  <si>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</si>
  <si>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</si>
  <si>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</si>
  <si>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</si>
  <si>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</si>
  <si>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</si>
  <si>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</si>
  <si>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</si>
  <si>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</si>
  <si>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</si>
  <si>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</si>
  <si>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平成11年に整備完了し、供用開始から約20年経過しているため、今後施設の修繕や更新が必要となります。
 そのため、平成30年度に中長期的な視点で管渠、処理場施設の状態を予測しながら、計画的・効率的に管理運営するための計画「ストックマネジメント計画」を策定しました。今後はその計画をもとにライフサイクルコストの低減に努めます。</t>
    <phoneticPr fontId="4"/>
  </si>
  <si>
    <t>平成31年2月、令和元年度から令和10年度までの10年間について、計画的かつ合理的な経営を行い、安定的な事業運営を今後も持続させることを目的とした「下水道事業経営戦略」を策定しました。
 今後、毎年決算確定後には投資・財政計画と実績の比較検証を行い、計画と乖離が生じる場合には、その原因を分析し、必要な見直しを行っていきます。</t>
    <phoneticPr fontId="4"/>
  </si>
  <si>
    <t xml:space="preserve"> 本町の小規模集合排水処理事業は整備済であり,「⑧水洗化率」も100％と処理区域内の全世帯が接続済です。
　使用料で回収すべき経費をどの程度使用料で賄えているかを表す指標である、「⑤経費回収率」は100.00％、汚水処理にかかるコストを示す、「⑥汚水処理原価」は311.56円と前年度から大きく改善していますが、処理場修繕費の減少による一時的なものであり、次年度は例年並みの高い水準となる見込みです。</t>
    <rPh sb="139" eb="142">
      <t>ゼンネンド</t>
    </rPh>
    <rPh sb="144" eb="145">
      <t>オオ</t>
    </rPh>
    <rPh sb="147" eb="149">
      <t>カイゼン</t>
    </rPh>
    <rPh sb="156" eb="159">
      <t>ショリジョウ</t>
    </rPh>
    <rPh sb="159" eb="162">
      <t>シュウゼンヒ</t>
    </rPh>
    <rPh sb="163" eb="165">
      <t>ゲンショウ</t>
    </rPh>
    <rPh sb="168" eb="171">
      <t>イチジテキ</t>
    </rPh>
    <rPh sb="178" eb="181">
      <t>ジネンド</t>
    </rPh>
    <rPh sb="182" eb="185">
      <t>レイネンナ</t>
    </rPh>
    <rPh sb="187" eb="188">
      <t>タカ</t>
    </rPh>
    <rPh sb="194" eb="196">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</si>
</sst>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E0E-47F5-8FE0-9ABD9FC807B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8E0E-47F5-8FE0-9ABD9FC807B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57-40DC-9785-F09AE84E9D4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35.340000000000003</c:v>
                </c:pt>
                <c:pt idx="3">
                  <c:v>34.68</c:v>
                </c:pt>
                <c:pt idx="4">
                  <c:v>34.700000000000003</c:v>
                </c:pt>
              </c:numCache>
            </c:numRef>
          </c:val>
          <c:smooth val="0"/>
          <c:extLst>
            <c:ext xmlns:c16="http://schemas.microsoft.com/office/drawing/2014/chart" uri="{C3380CC4-5D6E-409C-BE32-E72D297353CC}">
              <c16:uniqueId val="{00000001-4657-40DC-9785-F09AE84E9D4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BDCD-4377-B566-9B66DC125ED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91.52</c:v>
                </c:pt>
                <c:pt idx="3">
                  <c:v>90.33</c:v>
                </c:pt>
                <c:pt idx="4">
                  <c:v>90.04</c:v>
                </c:pt>
              </c:numCache>
            </c:numRef>
          </c:val>
          <c:smooth val="0"/>
          <c:extLst>
            <c:ext xmlns:c16="http://schemas.microsoft.com/office/drawing/2014/chart" uri="{C3380CC4-5D6E-409C-BE32-E72D297353CC}">
              <c16:uniqueId val="{00000001-BDCD-4377-B566-9B66DC125ED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105.08</c:v>
                </c:pt>
                <c:pt idx="3">
                  <c:v>102.32</c:v>
                </c:pt>
                <c:pt idx="4">
                  <c:v>105.61</c:v>
                </c:pt>
              </c:numCache>
            </c:numRef>
          </c:val>
          <c:extLst>
            <c:ext xmlns:c16="http://schemas.microsoft.com/office/drawing/2014/chart" uri="{C3380CC4-5D6E-409C-BE32-E72D297353CC}">
              <c16:uniqueId val="{00000000-9D92-4BBC-BC5D-2A7773B77A9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91.26</c:v>
                </c:pt>
                <c:pt idx="3">
                  <c:v>99.2</c:v>
                </c:pt>
                <c:pt idx="4">
                  <c:v>100.42</c:v>
                </c:pt>
              </c:numCache>
            </c:numRef>
          </c:val>
          <c:smooth val="0"/>
          <c:extLst>
            <c:ext xmlns:c16="http://schemas.microsoft.com/office/drawing/2014/chart" uri="{C3380CC4-5D6E-409C-BE32-E72D297353CC}">
              <c16:uniqueId val="{00000001-9D92-4BBC-BC5D-2A7773B77A9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15.15</c:v>
                </c:pt>
                <c:pt idx="3">
                  <c:v>18.760000000000002</c:v>
                </c:pt>
                <c:pt idx="4">
                  <c:v>21.69</c:v>
                </c:pt>
              </c:numCache>
            </c:numRef>
          </c:val>
          <c:extLst>
            <c:ext xmlns:c16="http://schemas.microsoft.com/office/drawing/2014/chart" uri="{C3380CC4-5D6E-409C-BE32-E72D297353CC}">
              <c16:uniqueId val="{00000000-A658-46CA-9874-0F2C1EBCA98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30.28</c:v>
                </c:pt>
                <c:pt idx="3">
                  <c:v>31</c:v>
                </c:pt>
                <c:pt idx="4">
                  <c:v>29.28</c:v>
                </c:pt>
              </c:numCache>
            </c:numRef>
          </c:val>
          <c:smooth val="0"/>
          <c:extLst>
            <c:ext xmlns:c16="http://schemas.microsoft.com/office/drawing/2014/chart" uri="{C3380CC4-5D6E-409C-BE32-E72D297353CC}">
              <c16:uniqueId val="{00000001-A658-46CA-9874-0F2C1EBCA98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309-405B-9B84-E4C9B54374D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A309-405B-9B84-E4C9B54374D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5ED-4E13-B5C4-E30B44B8838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1597.09</c:v>
                </c:pt>
                <c:pt idx="3">
                  <c:v>1500.46</c:v>
                </c:pt>
                <c:pt idx="4">
                  <c:v>762.05</c:v>
                </c:pt>
              </c:numCache>
            </c:numRef>
          </c:val>
          <c:smooth val="0"/>
          <c:extLst>
            <c:ext xmlns:c16="http://schemas.microsoft.com/office/drawing/2014/chart" uri="{C3380CC4-5D6E-409C-BE32-E72D297353CC}">
              <c16:uniqueId val="{00000001-C5ED-4E13-B5C4-E30B44B8838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284.68</c:v>
                </c:pt>
                <c:pt idx="3">
                  <c:v>213.68</c:v>
                </c:pt>
                <c:pt idx="4">
                  <c:v>137.9</c:v>
                </c:pt>
              </c:numCache>
            </c:numRef>
          </c:val>
          <c:extLst>
            <c:ext xmlns:c16="http://schemas.microsoft.com/office/drawing/2014/chart" uri="{C3380CC4-5D6E-409C-BE32-E72D297353CC}">
              <c16:uniqueId val="{00000000-0B53-464F-BC28-594947F6A4D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88.56</c:v>
                </c:pt>
                <c:pt idx="3">
                  <c:v>81.260000000000005</c:v>
                </c:pt>
                <c:pt idx="4">
                  <c:v>92.61</c:v>
                </c:pt>
              </c:numCache>
            </c:numRef>
          </c:val>
          <c:smooth val="0"/>
          <c:extLst>
            <c:ext xmlns:c16="http://schemas.microsoft.com/office/drawing/2014/chart" uri="{C3380CC4-5D6E-409C-BE32-E72D297353CC}">
              <c16:uniqueId val="{00000001-0B53-464F-BC28-594947F6A4D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5031.62</c:v>
                </c:pt>
                <c:pt idx="3">
                  <c:v>4670.0200000000004</c:v>
                </c:pt>
                <c:pt idx="4">
                  <c:v>4199.5200000000004</c:v>
                </c:pt>
              </c:numCache>
            </c:numRef>
          </c:val>
          <c:extLst>
            <c:ext xmlns:c16="http://schemas.microsoft.com/office/drawing/2014/chart" uri="{C3380CC4-5D6E-409C-BE32-E72D297353CC}">
              <c16:uniqueId val="{00000000-CEF4-48C7-90F0-9E4D51DB905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1837.88</c:v>
                </c:pt>
                <c:pt idx="3">
                  <c:v>1748.51</c:v>
                </c:pt>
                <c:pt idx="4">
                  <c:v>1640.16</c:v>
                </c:pt>
              </c:numCache>
            </c:numRef>
          </c:val>
          <c:smooth val="0"/>
          <c:extLst>
            <c:ext xmlns:c16="http://schemas.microsoft.com/office/drawing/2014/chart" uri="{C3380CC4-5D6E-409C-BE32-E72D297353CC}">
              <c16:uniqueId val="{00000001-CEF4-48C7-90F0-9E4D51DB905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39.869999999999997</c:v>
                </c:pt>
                <c:pt idx="3">
                  <c:v>37.200000000000003</c:v>
                </c:pt>
                <c:pt idx="4">
                  <c:v>100</c:v>
                </c:pt>
              </c:numCache>
            </c:numRef>
          </c:val>
          <c:extLst>
            <c:ext xmlns:c16="http://schemas.microsoft.com/office/drawing/2014/chart" uri="{C3380CC4-5D6E-409C-BE32-E72D297353CC}">
              <c16:uniqueId val="{00000000-9878-499B-84AF-EFED42DD7B0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35.03</c:v>
                </c:pt>
                <c:pt idx="3">
                  <c:v>34.99</c:v>
                </c:pt>
                <c:pt idx="4">
                  <c:v>38.270000000000003</c:v>
                </c:pt>
              </c:numCache>
            </c:numRef>
          </c:val>
          <c:smooth val="0"/>
          <c:extLst>
            <c:ext xmlns:c16="http://schemas.microsoft.com/office/drawing/2014/chart" uri="{C3380CC4-5D6E-409C-BE32-E72D297353CC}">
              <c16:uniqueId val="{00000001-9878-499B-84AF-EFED42DD7B0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685.22</c:v>
                </c:pt>
                <c:pt idx="3">
                  <c:v>755.9</c:v>
                </c:pt>
                <c:pt idx="4">
                  <c:v>311.56</c:v>
                </c:pt>
              </c:numCache>
            </c:numRef>
          </c:val>
          <c:extLst>
            <c:ext xmlns:c16="http://schemas.microsoft.com/office/drawing/2014/chart" uri="{C3380CC4-5D6E-409C-BE32-E72D297353CC}">
              <c16:uniqueId val="{00000000-A29D-42EC-86D4-9C05F0F998E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525.22</c:v>
                </c:pt>
                <c:pt idx="3">
                  <c:v>520.91999999999996</c:v>
                </c:pt>
                <c:pt idx="4">
                  <c:v>486.77</c:v>
                </c:pt>
              </c:numCache>
            </c:numRef>
          </c:val>
          <c:smooth val="0"/>
          <c:extLst>
            <c:ext xmlns:c16="http://schemas.microsoft.com/office/drawing/2014/chart" uri="{C3380CC4-5D6E-409C-BE32-E72D297353CC}">
              <c16:uniqueId val="{00000001-A29D-42EC-86D4-9C05F0F998E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【100.50】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【738.47】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【1,650.58】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　高根沢町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小規模集合排水処理</v>
      </c>
      <c r="Q8" s="72"/>
      <c r="R8" s="72"/>
      <c r="S8" s="72"/>
      <c r="T8" s="72"/>
      <c r="U8" s="72"/>
      <c r="V8" s="72"/>
      <c r="W8" s="72" t="str">
        <f>データ!L6</f>
        <v>I2</v>
      </c>
      <c r="X8" s="72"/>
      <c r="Y8" s="72"/>
      <c r="Z8" s="72"/>
      <c r="AA8" s="72"/>
      <c r="AB8" s="72"/>
      <c r="AC8" s="72"/>
      <c r="AD8" s="73" t="str">
        <f>データ!$M$6</f>
        <v>非設置</v>
      </c>
      <c r="AE8" s="73"/>
      <c r="AF8" s="73"/>
      <c r="AG8" s="73"/>
      <c r="AH8" s="73"/>
      <c r="AI8" s="73"/>
      <c r="AJ8" s="73"/>
      <c r="AK8" s="3"/>
      <c r="AL8" s="69">
        <f>データ!S6</f>
        <v>29424</v>
      </c>
      <c r="AM8" s="69"/>
      <c r="AN8" s="69"/>
      <c r="AO8" s="69"/>
      <c r="AP8" s="69"/>
      <c r="AQ8" s="69"/>
      <c r="AR8" s="69"/>
      <c r="AS8" s="69"/>
      <c r="AT8" s="68">
        <f>データ!T6</f>
        <v>70.87</v>
      </c>
      <c r="AU8" s="68"/>
      <c r="AV8" s="68"/>
      <c r="AW8" s="68"/>
      <c r="AX8" s="68"/>
      <c r="AY8" s="68"/>
      <c r="AZ8" s="68"/>
      <c r="BA8" s="68"/>
      <c r="BB8" s="68">
        <f>データ!U6</f>
        <v>415.18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12.36</v>
      </c>
      <c r="J10" s="68"/>
      <c r="K10" s="68"/>
      <c r="L10" s="68"/>
      <c r="M10" s="68"/>
      <c r="N10" s="68"/>
      <c r="O10" s="68"/>
      <c r="P10" s="68">
        <f>データ!P6</f>
        <v>0.11</v>
      </c>
      <c r="Q10" s="68"/>
      <c r="R10" s="68"/>
      <c r="S10" s="68"/>
      <c r="T10" s="68"/>
      <c r="U10" s="68"/>
      <c r="V10" s="68"/>
      <c r="W10" s="68">
        <f>データ!Q6</f>
        <v>100</v>
      </c>
      <c r="X10" s="68"/>
      <c r="Y10" s="68"/>
      <c r="Z10" s="68"/>
      <c r="AA10" s="68"/>
      <c r="AB10" s="68"/>
      <c r="AC10" s="68"/>
      <c r="AD10" s="69">
        <f>データ!R6</f>
        <v>3740</v>
      </c>
      <c r="AE10" s="69"/>
      <c r="AF10" s="69"/>
      <c r="AG10" s="69"/>
      <c r="AH10" s="69"/>
      <c r="AI10" s="69"/>
      <c r="AJ10" s="69"/>
      <c r="AK10" s="2"/>
      <c r="AL10" s="69">
        <f>データ!V6</f>
        <v>32</v>
      </c>
      <c r="AM10" s="69"/>
      <c r="AN10" s="69"/>
      <c r="AO10" s="69"/>
      <c r="AP10" s="69"/>
      <c r="AQ10" s="69"/>
      <c r="AR10" s="69"/>
      <c r="AS10" s="69"/>
      <c r="AT10" s="68">
        <f>データ!W6</f>
        <v>0.1</v>
      </c>
      <c r="AU10" s="68"/>
      <c r="AV10" s="68"/>
      <c r="AW10" s="68"/>
      <c r="AX10" s="68"/>
      <c r="AY10" s="68"/>
      <c r="AZ10" s="68"/>
      <c r="BA10" s="68"/>
      <c r="BB10" s="68">
        <f>データ!X6</f>
        <v>320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【100.50】</v>
      </c>
      <c r="F85" s="26" t="str">
        <f>データ!AT6</f>
        <v>【738.47】</v>
      </c>
      <c r="G85" s="26" t="str">
        <f>データ!BE6</f>
        <v>【93.81】</v>
      </c>
      <c r="H85" s="26" t="str">
        <f>データ!BP6</f>
        <v>【1,650.58】</v>
      </c>
      <c r="I85" s="26" t="str">
        <f>データ!CA6</f>
        <v>【38.66】</v>
      </c>
      <c r="J85" s="26" t="str">
        <f>データ!CL6</f>
        <v>【481.20】</v>
      </c>
      <c r="K85" s="26" t="str">
        <f>データ!CW6</f>
        <v>【34.97】</v>
      </c>
      <c r="L85" s="26" t="str">
        <f>データ!DH6</f>
        <v>【89.89】</v>
      </c>
      <c r="M85" s="26" t="str">
        <f>データ!DS6</f>
        <v>【29.09】</v>
      </c>
      <c r="N85" s="26" t="str">
        <f>データ!ED6</f>
        <v>【0.00】</v>
      </c>
      <c r="O85" s="26" t="str">
        <f>データ!EO6</f>
        <v>【0.00】</v>
      </c>
    </row>
  </sheetData>
  <sheetProtection algorithmName="SHA-512" hashValue="i/Fq0ALmXtmu7qSQD0NQbjgN+y+M308iLwZzpkFPouLMIy4dKumiq5m0N0HPhsICRjZLVHx+xeM8ZDNV3yfCiw==" saltValue="cM70+zzUMVBRWfe4dLHsl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93866</v>
      </c>
      <c r="D6" s="33">
        <f t="shared" si="3"/>
        <v>46</v>
      </c>
      <c r="E6" s="33">
        <f t="shared" si="3"/>
        <v>17</v>
      </c>
      <c r="F6" s="33">
        <f t="shared" si="3"/>
        <v>9</v>
      </c>
      <c r="G6" s="33">
        <f t="shared" si="3"/>
        <v>0</v>
      </c>
      <c r="H6" s="33" t="str">
        <f t="shared" si="3"/>
        <v>栃木県　高根沢町</v>
      </c>
      <c r="I6" s="33" t="str">
        <f t="shared" si="3"/>
        <v>法適用</v>
      </c>
      <c r="J6" s="33" t="str">
        <f t="shared" si="3"/>
        <v>下水道事業</v>
      </c>
      <c r="K6" s="33" t="str">
        <f t="shared" si="3"/>
        <v>小規模集合排水処理</v>
      </c>
      <c r="L6" s="33" t="str">
        <f t="shared" si="3"/>
        <v>I2</v>
      </c>
      <c r="M6" s="33" t="str">
        <f t="shared" si="3"/>
        <v>非設置</v>
      </c>
      <c r="N6" s="34" t="str">
        <f t="shared" si="3"/>
        <v>-</v>
      </c>
      <c r="O6" s="34">
        <f t="shared" si="3"/>
        <v>12.36</v>
      </c>
      <c r="P6" s="34">
        <f t="shared" si="3"/>
        <v>0.11</v>
      </c>
      <c r="Q6" s="34">
        <f t="shared" si="3"/>
        <v>100</v>
      </c>
      <c r="R6" s="34">
        <f t="shared" si="3"/>
        <v>3740</v>
      </c>
      <c r="S6" s="34">
        <f t="shared" si="3"/>
        <v>29424</v>
      </c>
      <c r="T6" s="34">
        <f t="shared" si="3"/>
        <v>70.87</v>
      </c>
      <c r="U6" s="34">
        <f t="shared" si="3"/>
        <v>415.18</v>
      </c>
      <c r="V6" s="34">
        <f t="shared" si="3"/>
        <v>32</v>
      </c>
      <c r="W6" s="34">
        <f t="shared" si="3"/>
        <v>0.1</v>
      </c>
      <c r="X6" s="34">
        <f t="shared" si="3"/>
        <v>320</v>
      </c>
      <c r="Y6" s="35" t="str">
        <f>IF(Y7="",NA(),Y7)</f>
        <v>-</v>
      </c>
      <c r="Z6" s="35" t="str">
        <f t="shared" ref="Z6:AH6" si="4">IF(Z7="",NA(),Z7)</f>
        <v>-</v>
      </c>
      <c r="AA6" s="35">
        <f t="shared" si="4"/>
        <v>105.08</v>
      </c>
      <c r="AB6" s="35">
        <f t="shared" si="4"/>
        <v>102.32</v>
      </c>
      <c r="AC6" s="35">
        <f t="shared" si="4"/>
        <v>105.61</v>
      </c>
      <c r="AD6" s="35" t="str">
        <f t="shared" si="4"/>
        <v>-</v>
      </c>
      <c r="AE6" s="35" t="str">
        <f t="shared" si="4"/>
        <v>-</v>
      </c>
      <c r="AF6" s="35">
        <f t="shared" si="4"/>
        <v>91.26</v>
      </c>
      <c r="AG6" s="35">
        <f t="shared" si="4"/>
        <v>99.2</v>
      </c>
      <c r="AH6" s="35">
        <f t="shared" si="4"/>
        <v>100.42</v>
      </c>
      <c r="AI6" s="34" t="str">
        <f>IF(AI7="","",IF(AI7="-","【-】","【"&amp;SUBSTITUTE(TEXT(AI7,"#,##0.00"),"-","△")&amp;"】"))</f>
        <v>【100.50】</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1597.09</v>
      </c>
      <c r="AR6" s="35">
        <f t="shared" si="5"/>
        <v>1500.46</v>
      </c>
      <c r="AS6" s="35">
        <f t="shared" si="5"/>
        <v>762.05</v>
      </c>
      <c r="AT6" s="34" t="str">
        <f>IF(AT7="","",IF(AT7="-","【-】","【"&amp;SUBSTITUTE(TEXT(AT7,"#,##0.00"),"-","△")&amp;"】"))</f>
        <v>【738.47】</v>
      </c>
      <c r="AU6" s="35" t="str">
        <f>IF(AU7="",NA(),AU7)</f>
        <v>-</v>
      </c>
      <c r="AV6" s="35" t="str">
        <f t="shared" ref="AV6:BD6" si="6">IF(AV7="",NA(),AV7)</f>
        <v>-</v>
      </c>
      <c r="AW6" s="35">
        <f t="shared" si="6"/>
        <v>284.68</v>
      </c>
      <c r="AX6" s="35">
        <f t="shared" si="6"/>
        <v>213.68</v>
      </c>
      <c r="AY6" s="35">
        <f t="shared" si="6"/>
        <v>137.9</v>
      </c>
      <c r="AZ6" s="35" t="str">
        <f t="shared" si="6"/>
        <v>-</v>
      </c>
      <c r="BA6" s="35" t="str">
        <f t="shared" si="6"/>
        <v>-</v>
      </c>
      <c r="BB6" s="35">
        <f t="shared" si="6"/>
        <v>88.56</v>
      </c>
      <c r="BC6" s="35">
        <f t="shared" si="6"/>
        <v>81.260000000000005</v>
      </c>
      <c r="BD6" s="35">
        <f t="shared" si="6"/>
        <v>92.61</v>
      </c>
      <c r="BE6" s="34" t="str">
        <f>IF(BE7="","",IF(BE7="-","【-】","【"&amp;SUBSTITUTE(TEXT(BE7,"#,##0.00"),"-","△")&amp;"】"))</f>
        <v>【93.81】</v>
      </c>
      <c r="BF6" s="35" t="str">
        <f>IF(BF7="",NA(),BF7)</f>
        <v>-</v>
      </c>
      <c r="BG6" s="35" t="str">
        <f t="shared" ref="BG6:BO6" si="7">IF(BG7="",NA(),BG7)</f>
        <v>-</v>
      </c>
      <c r="BH6" s="35">
        <f t="shared" si="7"/>
        <v>5031.62</v>
      </c>
      <c r="BI6" s="35">
        <f t="shared" si="7"/>
        <v>4670.0200000000004</v>
      </c>
      <c r="BJ6" s="35">
        <f t="shared" si="7"/>
        <v>4199.5200000000004</v>
      </c>
      <c r="BK6" s="35" t="str">
        <f t="shared" si="7"/>
        <v>-</v>
      </c>
      <c r="BL6" s="35" t="str">
        <f t="shared" si="7"/>
        <v>-</v>
      </c>
      <c r="BM6" s="35">
        <f t="shared" si="7"/>
        <v>1837.88</v>
      </c>
      <c r="BN6" s="35">
        <f t="shared" si="7"/>
        <v>1748.51</v>
      </c>
      <c r="BO6" s="35">
        <f t="shared" si="7"/>
        <v>1640.16</v>
      </c>
      <c r="BP6" s="34" t="str">
        <f>IF(BP7="","",IF(BP7="-","【-】","【"&amp;SUBSTITUTE(TEXT(BP7,"#,##0.00"),"-","△")&amp;"】"))</f>
        <v>【1,650.58】</v>
      </c>
      <c r="BQ6" s="35" t="str">
        <f>IF(BQ7="",NA(),BQ7)</f>
        <v>-</v>
      </c>
      <c r="BR6" s="35" t="str">
        <f t="shared" ref="BR6:BZ6" si="8">IF(BR7="",NA(),BR7)</f>
        <v>-</v>
      </c>
      <c r="BS6" s="35">
        <f t="shared" si="8"/>
        <v>39.869999999999997</v>
      </c>
      <c r="BT6" s="35">
        <f t="shared" si="8"/>
        <v>37.200000000000003</v>
      </c>
      <c r="BU6" s="35">
        <f t="shared" si="8"/>
        <v>100</v>
      </c>
      <c r="BV6" s="35" t="str">
        <f t="shared" si="8"/>
        <v>-</v>
      </c>
      <c r="BW6" s="35" t="str">
        <f t="shared" si="8"/>
        <v>-</v>
      </c>
      <c r="BX6" s="35">
        <f t="shared" si="8"/>
        <v>35.03</v>
      </c>
      <c r="BY6" s="35">
        <f t="shared" si="8"/>
        <v>34.99</v>
      </c>
      <c r="BZ6" s="35">
        <f t="shared" si="8"/>
        <v>38.270000000000003</v>
      </c>
      <c r="CA6" s="34" t="str">
        <f>IF(CA7="","",IF(CA7="-","【-】","【"&amp;SUBSTITUTE(TEXT(CA7,"#,##0.00"),"-","△")&amp;"】"))</f>
        <v>【38.66】</v>
      </c>
      <c r="CB6" s="35" t="str">
        <f>IF(CB7="",NA(),CB7)</f>
        <v>-</v>
      </c>
      <c r="CC6" s="35" t="str">
        <f t="shared" ref="CC6:CK6" si="9">IF(CC7="",NA(),CC7)</f>
        <v>-</v>
      </c>
      <c r="CD6" s="35">
        <f t="shared" si="9"/>
        <v>685.22</v>
      </c>
      <c r="CE6" s="35">
        <f t="shared" si="9"/>
        <v>755.9</v>
      </c>
      <c r="CF6" s="35">
        <f t="shared" si="9"/>
        <v>311.56</v>
      </c>
      <c r="CG6" s="35" t="str">
        <f t="shared" si="9"/>
        <v>-</v>
      </c>
      <c r="CH6" s="35" t="str">
        <f t="shared" si="9"/>
        <v>-</v>
      </c>
      <c r="CI6" s="35">
        <f t="shared" si="9"/>
        <v>525.22</v>
      </c>
      <c r="CJ6" s="35">
        <f t="shared" si="9"/>
        <v>520.91999999999996</v>
      </c>
      <c r="CK6" s="35">
        <f t="shared" si="9"/>
        <v>486.77</v>
      </c>
      <c r="CL6" s="34" t="str">
        <f>IF(CL7="","",IF(CL7="-","【-】","【"&amp;SUBSTITUTE(TEXT(CL7,"#,##0.00"),"-","△")&amp;"】"))</f>
        <v>【481.20】</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35.340000000000003</v>
      </c>
      <c r="CU6" s="35">
        <f t="shared" si="10"/>
        <v>34.68</v>
      </c>
      <c r="CV6" s="35">
        <f t="shared" si="10"/>
        <v>34.700000000000003</v>
      </c>
      <c r="CW6" s="34" t="str">
        <f>IF(CW7="","",IF(CW7="-","【-】","【"&amp;SUBSTITUTE(TEXT(CW7,"#,##0.00"),"-","△")&amp;"】"))</f>
        <v>【34.97】</v>
      </c>
      <c r="CX6" s="35" t="str">
        <f>IF(CX7="",NA(),CX7)</f>
        <v>-</v>
      </c>
      <c r="CY6" s="35" t="str">
        <f t="shared" ref="CY6:DG6" si="11">IF(CY7="",NA(),CY7)</f>
        <v>-</v>
      </c>
      <c r="CZ6" s="35">
        <f t="shared" si="11"/>
        <v>100</v>
      </c>
      <c r="DA6" s="35">
        <f t="shared" si="11"/>
        <v>100</v>
      </c>
      <c r="DB6" s="35">
        <f t="shared" si="11"/>
        <v>100</v>
      </c>
      <c r="DC6" s="35" t="str">
        <f t="shared" si="11"/>
        <v>-</v>
      </c>
      <c r="DD6" s="35" t="str">
        <f t="shared" si="11"/>
        <v>-</v>
      </c>
      <c r="DE6" s="35">
        <f t="shared" si="11"/>
        <v>91.52</v>
      </c>
      <c r="DF6" s="35">
        <f t="shared" si="11"/>
        <v>90.33</v>
      </c>
      <c r="DG6" s="35">
        <f t="shared" si="11"/>
        <v>90.04</v>
      </c>
      <c r="DH6" s="34" t="str">
        <f>IF(DH7="","",IF(DH7="-","【-】","【"&amp;SUBSTITUTE(TEXT(DH7,"#,##0.00"),"-","△")&amp;"】"))</f>
        <v>【89.89】</v>
      </c>
      <c r="DI6" s="35" t="str">
        <f>IF(DI7="",NA(),DI7)</f>
        <v>-</v>
      </c>
      <c r="DJ6" s="35" t="str">
        <f t="shared" ref="DJ6:DR6" si="12">IF(DJ7="",NA(),DJ7)</f>
        <v>-</v>
      </c>
      <c r="DK6" s="35">
        <f t="shared" si="12"/>
        <v>15.15</v>
      </c>
      <c r="DL6" s="35">
        <f t="shared" si="12"/>
        <v>18.760000000000002</v>
      </c>
      <c r="DM6" s="35">
        <f t="shared" si="12"/>
        <v>21.69</v>
      </c>
      <c r="DN6" s="35" t="str">
        <f t="shared" si="12"/>
        <v>-</v>
      </c>
      <c r="DO6" s="35" t="str">
        <f t="shared" si="12"/>
        <v>-</v>
      </c>
      <c r="DP6" s="35">
        <f t="shared" si="12"/>
        <v>30.28</v>
      </c>
      <c r="DQ6" s="35">
        <f t="shared" si="12"/>
        <v>31</v>
      </c>
      <c r="DR6" s="35">
        <f t="shared" si="12"/>
        <v>29.28</v>
      </c>
      <c r="DS6" s="34" t="str">
        <f>IF(DS7="","",IF(DS7="-","【-】","【"&amp;SUBSTITUTE(TEXT(DS7,"#,##0.00"),"-","△")&amp;"】"))</f>
        <v>【29.09】</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4">
        <f t="shared" si="14"/>
        <v>0</v>
      </c>
      <c r="EM6" s="34">
        <f t="shared" si="14"/>
        <v>0</v>
      </c>
      <c r="EN6" s="34">
        <f t="shared" si="14"/>
        <v>0</v>
      </c>
      <c r="EO6" s="34" t="str">
        <f>IF(EO7="","",IF(EO7="-","【-】","【"&amp;SUBSTITUTE(TEXT(EO7,"#,##0.00"),"-","△")&amp;"】"))</f>
        <v>【0.00】</v>
      </c>
    </row>
    <row r="7" spans="1:148" s="36" customFormat="1" x14ac:dyDescent="0.15">
      <c r="A7" s="28"/>
      <c r="B7" s="37">
        <v>2020</v>
      </c>
      <c r="C7" s="37">
        <v>93866</v>
      </c>
      <c r="D7" s="37">
        <v>46</v>
      </c>
      <c r="E7" s="37">
        <v>17</v>
      </c>
      <c r="F7" s="37">
        <v>9</v>
      </c>
      <c r="G7" s="37">
        <v>0</v>
      </c>
      <c r="H7" s="37" t="s">
        <v>96</v>
      </c>
      <c r="I7" s="37" t="s">
        <v>97</v>
      </c>
      <c r="J7" s="37" t="s">
        <v>98</v>
      </c>
      <c r="K7" s="37" t="s">
        <v>99</v>
      </c>
      <c r="L7" s="37" t="s">
        <v>100</v>
      </c>
      <c r="M7" s="37" t="s">
        <v>101</v>
      </c>
      <c r="N7" s="38" t="s">
        <v>102</v>
      </c>
      <c r="O7" s="38">
        <v>12.36</v>
      </c>
      <c r="P7" s="38">
        <v>0.11</v>
      </c>
      <c r="Q7" s="38">
        <v>100</v>
      </c>
      <c r="R7" s="38">
        <v>3740</v>
      </c>
      <c r="S7" s="38">
        <v>29424</v>
      </c>
      <c r="T7" s="38">
        <v>70.87</v>
      </c>
      <c r="U7" s="38">
        <v>415.18</v>
      </c>
      <c r="V7" s="38">
        <v>32</v>
      </c>
      <c r="W7" s="38">
        <v>0.1</v>
      </c>
      <c r="X7" s="38">
        <v>320</v>
      </c>
      <c r="Y7" s="38" t="s">
        <v>102</v>
      </c>
      <c r="Z7" s="38" t="s">
        <v>102</v>
      </c>
      <c r="AA7" s="38">
        <v>105.08</v>
      </c>
      <c r="AB7" s="38">
        <v>102.32</v>
      </c>
      <c r="AC7" s="38">
        <v>105.61</v>
      </c>
      <c r="AD7" s="38" t="s">
        <v>102</v>
      </c>
      <c r="AE7" s="38" t="s">
        <v>102</v>
      </c>
      <c r="AF7" s="38">
        <v>91.26</v>
      </c>
      <c r="AG7" s="38">
        <v>99.2</v>
      </c>
      <c r="AH7" s="38">
        <v>100.42</v>
      </c>
      <c r="AI7" s="38">
        <v>100.5</v>
      </c>
      <c r="AJ7" s="38" t="s">
        <v>102</v>
      </c>
      <c r="AK7" s="38" t="s">
        <v>102</v>
      </c>
      <c r="AL7" s="38">
        <v>0</v>
      </c>
      <c r="AM7" s="38">
        <v>0</v>
      </c>
      <c r="AN7" s="38">
        <v>0</v>
      </c>
      <c r="AO7" s="38" t="s">
        <v>102</v>
      </c>
      <c r="AP7" s="38" t="s">
        <v>102</v>
      </c>
      <c r="AQ7" s="38">
        <v>1597.09</v>
      </c>
      <c r="AR7" s="38">
        <v>1500.46</v>
      </c>
      <c r="AS7" s="38">
        <v>762.05</v>
      </c>
      <c r="AT7" s="38">
        <v>738.47</v>
      </c>
      <c r="AU7" s="38" t="s">
        <v>102</v>
      </c>
      <c r="AV7" s="38" t="s">
        <v>102</v>
      </c>
      <c r="AW7" s="38">
        <v>284.68</v>
      </c>
      <c r="AX7" s="38">
        <v>213.68</v>
      </c>
      <c r="AY7" s="38">
        <v>137.9</v>
      </c>
      <c r="AZ7" s="38" t="s">
        <v>102</v>
      </c>
      <c r="BA7" s="38" t="s">
        <v>102</v>
      </c>
      <c r="BB7" s="38">
        <v>88.56</v>
      </c>
      <c r="BC7" s="38">
        <v>81.260000000000005</v>
      </c>
      <c r="BD7" s="38">
        <v>92.61</v>
      </c>
      <c r="BE7" s="38">
        <v>93.81</v>
      </c>
      <c r="BF7" s="38" t="s">
        <v>102</v>
      </c>
      <c r="BG7" s="38" t="s">
        <v>102</v>
      </c>
      <c r="BH7" s="38">
        <v>5031.62</v>
      </c>
      <c r="BI7" s="38">
        <v>4670.0200000000004</v>
      </c>
      <c r="BJ7" s="38">
        <v>4199.5200000000004</v>
      </c>
      <c r="BK7" s="38" t="s">
        <v>102</v>
      </c>
      <c r="BL7" s="38" t="s">
        <v>102</v>
      </c>
      <c r="BM7" s="38">
        <v>1837.88</v>
      </c>
      <c r="BN7" s="38">
        <v>1748.51</v>
      </c>
      <c r="BO7" s="38">
        <v>1640.16</v>
      </c>
      <c r="BP7" s="38">
        <v>1650.58</v>
      </c>
      <c r="BQ7" s="38" t="s">
        <v>102</v>
      </c>
      <c r="BR7" s="38" t="s">
        <v>102</v>
      </c>
      <c r="BS7" s="38">
        <v>39.869999999999997</v>
      </c>
      <c r="BT7" s="38">
        <v>37.200000000000003</v>
      </c>
      <c r="BU7" s="38">
        <v>100</v>
      </c>
      <c r="BV7" s="38" t="s">
        <v>102</v>
      </c>
      <c r="BW7" s="38" t="s">
        <v>102</v>
      </c>
      <c r="BX7" s="38">
        <v>35.03</v>
      </c>
      <c r="BY7" s="38">
        <v>34.99</v>
      </c>
      <c r="BZ7" s="38">
        <v>38.270000000000003</v>
      </c>
      <c r="CA7" s="38">
        <v>38.659999999999997</v>
      </c>
      <c r="CB7" s="38" t="s">
        <v>102</v>
      </c>
      <c r="CC7" s="38" t="s">
        <v>102</v>
      </c>
      <c r="CD7" s="38">
        <v>685.22</v>
      </c>
      <c r="CE7" s="38">
        <v>755.9</v>
      </c>
      <c r="CF7" s="38">
        <v>311.56</v>
      </c>
      <c r="CG7" s="38" t="s">
        <v>102</v>
      </c>
      <c r="CH7" s="38" t="s">
        <v>102</v>
      </c>
      <c r="CI7" s="38">
        <v>525.22</v>
      </c>
      <c r="CJ7" s="38">
        <v>520.91999999999996</v>
      </c>
      <c r="CK7" s="38">
        <v>486.77</v>
      </c>
      <c r="CL7" s="38">
        <v>481.2</v>
      </c>
      <c r="CM7" s="38" t="s">
        <v>102</v>
      </c>
      <c r="CN7" s="38" t="s">
        <v>102</v>
      </c>
      <c r="CO7" s="38" t="s">
        <v>102</v>
      </c>
      <c r="CP7" s="38" t="s">
        <v>102</v>
      </c>
      <c r="CQ7" s="38" t="s">
        <v>102</v>
      </c>
      <c r="CR7" s="38" t="s">
        <v>102</v>
      </c>
      <c r="CS7" s="38" t="s">
        <v>102</v>
      </c>
      <c r="CT7" s="38">
        <v>35.340000000000003</v>
      </c>
      <c r="CU7" s="38">
        <v>34.68</v>
      </c>
      <c r="CV7" s="38">
        <v>34.700000000000003</v>
      </c>
      <c r="CW7" s="38">
        <v>34.97</v>
      </c>
      <c r="CX7" s="38" t="s">
        <v>102</v>
      </c>
      <c r="CY7" s="38" t="s">
        <v>102</v>
      </c>
      <c r="CZ7" s="38">
        <v>100</v>
      </c>
      <c r="DA7" s="38">
        <v>100</v>
      </c>
      <c r="DB7" s="38">
        <v>100</v>
      </c>
      <c r="DC7" s="38" t="s">
        <v>102</v>
      </c>
      <c r="DD7" s="38" t="s">
        <v>102</v>
      </c>
      <c r="DE7" s="38">
        <v>91.52</v>
      </c>
      <c r="DF7" s="38">
        <v>90.33</v>
      </c>
      <c r="DG7" s="38">
        <v>90.04</v>
      </c>
      <c r="DH7" s="38">
        <v>89.89</v>
      </c>
      <c r="DI7" s="38" t="s">
        <v>102</v>
      </c>
      <c r="DJ7" s="38" t="s">
        <v>102</v>
      </c>
      <c r="DK7" s="38">
        <v>15.15</v>
      </c>
      <c r="DL7" s="38">
        <v>18.760000000000002</v>
      </c>
      <c r="DM7" s="38">
        <v>21.69</v>
      </c>
      <c r="DN7" s="38" t="s">
        <v>102</v>
      </c>
      <c r="DO7" s="38" t="s">
        <v>102</v>
      </c>
      <c r="DP7" s="38">
        <v>30.28</v>
      </c>
      <c r="DQ7" s="38">
        <v>31</v>
      </c>
      <c r="DR7" s="38">
        <v>29.28</v>
      </c>
      <c r="DS7" s="38">
        <v>29.09</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2022-01-07T08:47:42Z</cp:lastPrinted>
  <dcterms:created xsi:type="dcterms:W3CDTF">2021-12-03T07:37:29Z</dcterms:created>
  <dcterms:modified xsi:type="dcterms:W3CDTF">2022-02-23T04:59:43Z</dcterms:modified>
  <cp:category/>
</cp:coreProperties>
</file>