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kyAoPDxPpquPNoSB4yoz/NEBxLmXvyDTLKMCLqdPG7/kaKHa0QDo79wfTQ32J+4pmQ3fZmOsEFWcar56b0EAsQ==" workbookSaltValue="tuPFSLcRkTD2P2zmYlT+dg=="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<sst xmlns="http://schemas.openxmlformats.org/spreadsheetml/2006/main" count="236" uniqueCount="119">
  <si>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</si>
  <si>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</si>
  <si>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</si>
  <si>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</si>
  <si>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</si>
  <si>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</si>
  <si>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</si>
  <si>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</si>
  <si>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</si>
  <si>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</si>
  <si>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</si>
  <si>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</si>
  <si>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</si>
  <si>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</si>
  <si>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</si>
  <si>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</si>
  <si>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</si>
  <si>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</si>
  <si>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</si>
  <si>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</si>
  <si>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</si>
  <si>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</si>
  <si>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</si>
  <si>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</si>
  <si>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</si>
  <si>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</si>
  <si>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</si>
  <si>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</si>
  <si>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</si>
  <si>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</si>
  <si>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</si>
  <si>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</si>
  <si>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</si>
  <si>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</si>
  <si>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</si>
  <si>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</si>
  <si>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</si>
  <si>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</si>
  <si>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</si>
  <si>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</si>
  <si>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</si>
  <si>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</si>
  <si>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</si>
  <si>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</si>
  <si>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</si>
  <si>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</si>
  <si>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</si>
  <si>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</si>
  <si>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</si>
  <si>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</si>
  <si>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</si>
  <si>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</si>
  <si>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</si>
  <si>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</si>
  <si>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</si>
  <si>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</si>
  <si>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</si>
  <si>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</si>
  <si>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</si>
  <si>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</si>
  <si>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</si>
  <si>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</si>
  <si>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</si>
  <si>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</si>
  <si>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</si>
  <si>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</si>
  <si>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</si>
  <si>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</si>
  <si>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</si>
  <si>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</si>
  <si>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</si>
  <si>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</si>
  <si>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</si>
  <si>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</si>
  <si>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</si>
  <si>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</si>
  <si>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</si>
  <si>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</si>
  <si>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</si>
  <si>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</si>
  <si>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</si>
  <si>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</si>
  <si>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</si>
  <si>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</si>
  <si>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</si>
  <si>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</si>
  <si>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</si>
  <si>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</si>
  <si>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</si>
  <si>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</si>
  <si>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</si>
  <si>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</si>
  <si>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</si>
  <si>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</si>
  <si>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</si>
  <si>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</si>
  <si>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</si>
  <si>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</si>
  <si>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</si>
  <si>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</si>
  <si>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</si>
  <si>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</si>
  <si>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</si>
  <si>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</si>
  <si>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</si>
  <si>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</si>
  <si>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</si>
  <si>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</si>
  <si>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</si>
  <si>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</si>
  <si>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</si>
  <si>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</si>
  <si>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</si>
  <si>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</si>
  <si>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</si>
  <si>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</si>
  <si>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那須町には湯本処理区と黒田原処理区の二つの処理区があり、湯本処理区においては昭和59年3月に供用開始、黒田原処理区においては平成14年3月に供用開始を行っている。
　湯本処理区については供用開始から30年以上が経過し施設・管渠の老朽化が進んでいるが、令和元年度は管渠の改良・更新等を実施していないため管渠改善率は0.00％と類似団体（0.10％）と比較し下回っている。事故の未然防止及びライフサイクルコストの最小化を図るためストックマネジメント計画に基づく計画的な改修を行う必要がある。
　また、長寿命化対策と耐震対策との整合性を図りながら工事費の縮減に努める。</t>
    <rPh sb="126" eb="128">
      <t>レイワ</t>
    </rPh>
    <rPh sb="128" eb="129">
      <t>ガン</t>
    </rPh>
    <rPh sb="129" eb="131">
      <t>ネンド</t>
    </rPh>
    <rPh sb="132" eb="134">
      <t>カンキョ</t>
    </rPh>
    <rPh sb="135" eb="137">
      <t>カイリョウ</t>
    </rPh>
    <rPh sb="138" eb="140">
      <t>コウシン</t>
    </rPh>
    <rPh sb="140" eb="141">
      <t>トウ</t>
    </rPh>
    <rPh sb="142" eb="144">
      <t>ジッシ</t>
    </rPh>
    <rPh sb="178" eb="180">
      <t>シタマワ</t>
    </rPh>
    <rPh sb="226" eb="227">
      <t>モト</t>
    </rPh>
    <phoneticPr fontId="4"/>
  </si>
  <si>
    <t xml:space="preserve">　令和元年度公共下水道事業の歳出合計は6億6百万円に対し、令和元年度一般会計からの繰入金が1億8千4百万円と繰入金に依存している。
 整備予定の下水道全体の整備が完了しても、普及率は人口全体の約15％程度で、負担公平の観点から適正な料金改定の検討が必要となってきている。
　人口減少や高齢者世帯の増加による水洗化率（接続率）の低迷や、節水型製品の普及等も使用料収入が増加しない要因となっている。
　今後も接続費用等の無利子貸付制度を継続的に推進するとともに、戸別訪問や広報による周知などの未接続対策の充実を図り経営改善に向けた取組みを行う必要がある。　
</t>
    <rPh sb="1" eb="3">
      <t>レイワ</t>
    </rPh>
    <rPh sb="3" eb="4">
      <t>ガン</t>
    </rPh>
    <rPh sb="6" eb="8">
      <t>コウキョウ</t>
    </rPh>
    <rPh sb="29" eb="31">
      <t>レイワ</t>
    </rPh>
    <rPh sb="31" eb="32">
      <t>ガン</t>
    </rPh>
    <rPh sb="48" eb="49">
      <t>セン</t>
    </rPh>
    <rPh sb="50" eb="51">
      <t>ヒャク</t>
    </rPh>
    <rPh sb="67" eb="69">
      <t>セイビ</t>
    </rPh>
    <rPh sb="69" eb="71">
      <t>ヨテイ</t>
    </rPh>
    <rPh sb="81" eb="83">
      <t>カンリョウ</t>
    </rPh>
    <rPh sb="87" eb="89">
      <t>フキュウ</t>
    </rPh>
    <rPh sb="89" eb="90">
      <t>リツ</t>
    </rPh>
    <rPh sb="100" eb="102">
      <t>テイド</t>
    </rPh>
    <rPh sb="121" eb="123">
      <t>ケントウ</t>
    </rPh>
    <rPh sb="167" eb="170">
      <t>セッスイガタ</t>
    </rPh>
    <rPh sb="170" eb="172">
      <t>セイヒン</t>
    </rPh>
    <rPh sb="173" eb="175">
      <t>フキュウ</t>
    </rPh>
    <rPh sb="175" eb="176">
      <t>トウ</t>
    </rPh>
    <rPh sb="239" eb="241">
      <t>シュウチ</t>
    </rPh>
    <phoneticPr fontId="4"/>
  </si>
  <si>
    <t xml:space="preserve">　経費回収率は51.36％、水洗化率（接続率）75.76％と類似団体と比較し平均を下回っていて、一般会計からの繰入金に依存した経営となっている。
　施設利用率は26.89％と類似団体と比較し下回っている。
  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企業債残高は減少傾向にあるが、今後は下水道施設の老朽化に伴う長寿命化対策や耐震対策工事に係る債務の増加が見込まれる。
</t>
    <rPh sb="143" eb="145">
      <t>ヘイジョウ</t>
    </rPh>
    <rPh sb="145" eb="146">
      <t>ジ</t>
    </rPh>
    <rPh sb="192" eb="194">
      <t>ショリ</t>
    </rPh>
    <rPh sb="194" eb="195">
      <t>リョウ</t>
    </rPh>
    <rPh sb="279" eb="281">
      <t>ゲンショウ</t>
    </rPh>
    <rPh sb="281" eb="2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</si>
</sst>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DB-410E-9FB1-4E74B3FF38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0.16</c:v>
                </c:pt>
                <c:pt idx="2">
                  <c:v>0.15</c:v>
                </c:pt>
                <c:pt idx="3">
                  <c:v>0.16</c:v>
                </c:pt>
                <c:pt idx="4">
                  <c:v>0.1</c:v>
                </c:pt>
              </c:numCache>
            </c:numRef>
          </c:val>
          <c:smooth val="0"/>
          <c:extLst>
            <c:ext xmlns:c16="http://schemas.microsoft.com/office/drawing/2014/chart" uri="{C3380CC4-5D6E-409C-BE32-E72D297353CC}">
              <c16:uniqueId val="{00000001-DCDB-410E-9FB1-4E74B3FF38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24.12</c:v>
                </c:pt>
                <c:pt idx="1">
                  <c:v>27.26</c:v>
                </c:pt>
                <c:pt idx="2">
                  <c:v>25.71</c:v>
                </c:pt>
                <c:pt idx="3">
                  <c:v>25.58</c:v>
                </c:pt>
                <c:pt idx="4">
                  <c:v>26.89</c:v>
                </c:pt>
              </c:numCache>
            </c:numRef>
          </c:val>
          <c:extLst>
            <c:ext xmlns:c16="http://schemas.microsoft.com/office/drawing/2014/chart" uri="{C3380CC4-5D6E-409C-BE32-E72D297353CC}">
              <c16:uniqueId val="{00000000-3B7F-43EF-8DD2-4A57FB8089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55.58</c:v>
                </c:pt>
                <c:pt idx="2">
                  <c:v>54.05</c:v>
                </c:pt>
                <c:pt idx="3">
                  <c:v>57.54</c:v>
                </c:pt>
                <c:pt idx="4">
                  <c:v>55.55</c:v>
                </c:pt>
              </c:numCache>
            </c:numRef>
          </c:val>
          <c:smooth val="0"/>
          <c:extLst>
            <c:ext xmlns:c16="http://schemas.microsoft.com/office/drawing/2014/chart" uri="{C3380CC4-5D6E-409C-BE32-E72D297353CC}">
              <c16:uniqueId val="{00000001-3B7F-43EF-8DD2-4A57FB8089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73.930000000000007</c:v>
                </c:pt>
                <c:pt idx="1">
                  <c:v>73.64</c:v>
                </c:pt>
                <c:pt idx="2">
                  <c:v>74.540000000000006</c:v>
                </c:pt>
                <c:pt idx="3">
                  <c:v>75.34</c:v>
                </c:pt>
                <c:pt idx="4">
                  <c:v>75.760000000000005</c:v>
                </c:pt>
              </c:numCache>
            </c:numRef>
          </c:val>
          <c:extLst>
            <c:ext xmlns:c16="http://schemas.microsoft.com/office/drawing/2014/chart" uri="{C3380CC4-5D6E-409C-BE32-E72D297353CC}">
              <c16:uniqueId val="{00000000-999C-4258-80B5-5705BF81B2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93.1</c:v>
                </c:pt>
                <c:pt idx="2">
                  <c:v>92.88</c:v>
                </c:pt>
                <c:pt idx="3">
                  <c:v>92.87</c:v>
                </c:pt>
                <c:pt idx="4">
                  <c:v>91.64</c:v>
                </c:pt>
              </c:numCache>
            </c:numRef>
          </c:val>
          <c:smooth val="0"/>
          <c:extLst>
            <c:ext xmlns:c16="http://schemas.microsoft.com/office/drawing/2014/chart" uri="{C3380CC4-5D6E-409C-BE32-E72D297353CC}">
              <c16:uniqueId val="{00000001-999C-4258-80B5-5705BF81B2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79.599999999999994</c:v>
                </c:pt>
                <c:pt idx="1">
                  <c:v>97.67</c:v>
                </c:pt>
                <c:pt idx="2">
                  <c:v>75.959999999999994</c:v>
                </c:pt>
                <c:pt idx="3">
                  <c:v>76.23</c:v>
                </c:pt>
                <c:pt idx="4">
                  <c:v>77.19</c:v>
                </c:pt>
              </c:numCache>
            </c:numRef>
          </c:val>
          <c:extLst>
            <c:ext xmlns:c16="http://schemas.microsoft.com/office/drawing/2014/chart" uri="{C3380CC4-5D6E-409C-BE32-E72D297353CC}">
              <c16:uniqueId val="{00000000-FE33-4EED-A535-B530C928F7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3-4EED-A535-B530C928F7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F-43D8-9D9C-9F2028F31F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F-43D8-9D9C-9F2028F31F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0-4459-ADC0-2F3F0472FB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0-4459-ADC0-2F3F0472FB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7-42F4-B3E9-FA7310DA4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7-42F4-B3E9-FA7310DA4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1-45B9-967E-4935B63451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1-45B9-967E-4935B63451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9-4041-AB56-D867BDF3AD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593.23</c:v>
                </c:pt>
                <c:pt idx="1">
                  <c:v>671.97</c:v>
                </c:pt>
                <c:pt idx="2">
                  <c:v>798.84</c:v>
                </c:pt>
                <c:pt idx="3">
                  <c:v>692.13</c:v>
                </c:pt>
                <c:pt idx="4">
                  <c:v>807.75</c:v>
                </c:pt>
              </c:numCache>
            </c:numRef>
          </c:val>
          <c:smooth val="0"/>
          <c:extLst>
            <c:ext xmlns:c16="http://schemas.microsoft.com/office/drawing/2014/chart" uri="{C3380CC4-5D6E-409C-BE32-E72D297353CC}">
              <c16:uniqueId val="{00000001-D509-4041-AB56-D867BDF3AD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62.7</c:v>
                </c:pt>
                <c:pt idx="1">
                  <c:v>73.400000000000006</c:v>
                </c:pt>
                <c:pt idx="2">
                  <c:v>58.24</c:v>
                </c:pt>
                <c:pt idx="3">
                  <c:v>56.7</c:v>
                </c:pt>
                <c:pt idx="4">
                  <c:v>51.36</c:v>
                </c:pt>
              </c:numCache>
            </c:numRef>
          </c:val>
          <c:extLst>
            <c:ext xmlns:c16="http://schemas.microsoft.com/office/drawing/2014/chart" uri="{C3380CC4-5D6E-409C-BE32-E72D297353CC}">
              <c16:uniqueId val="{00000000-3195-4C6C-AF88-6D5AA9DE51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86.48</c:v>
                </c:pt>
                <c:pt idx="1">
                  <c:v>86.34</c:v>
                </c:pt>
                <c:pt idx="2">
                  <c:v>86.85</c:v>
                </c:pt>
                <c:pt idx="3">
                  <c:v>88.98</c:v>
                </c:pt>
                <c:pt idx="4">
                  <c:v>86.94</c:v>
                </c:pt>
              </c:numCache>
            </c:numRef>
          </c:val>
          <c:smooth val="0"/>
          <c:extLst>
            <c:ext xmlns:c16="http://schemas.microsoft.com/office/drawing/2014/chart" uri="{C3380CC4-5D6E-409C-BE32-E72D297353CC}">
              <c16:uniqueId val="{00000001-3195-4C6C-AF88-6D5AA9DE51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176.58</c:v>
                </c:pt>
                <c:pt idx="1">
                  <c:v>150</c:v>
                </c:pt>
                <c:pt idx="2">
                  <c:v>190.47</c:v>
                </c:pt>
                <c:pt idx="3">
                  <c:v>198</c:v>
                </c:pt>
                <c:pt idx="4">
                  <c:v>222.3</c:v>
                </c:pt>
              </c:numCache>
            </c:numRef>
          </c:val>
          <c:extLst>
            <c:ext xmlns:c16="http://schemas.microsoft.com/office/drawing/2014/chart" uri="{C3380CC4-5D6E-409C-BE32-E72D297353CC}">
              <c16:uniqueId val="{00000000-E4AD-4711-A1ED-3BD4B078B9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174.38</c:v>
                </c:pt>
                <c:pt idx="1">
                  <c:v>175.12</c:v>
                </c:pt>
                <c:pt idx="2">
                  <c:v>177.15</c:v>
                </c:pt>
                <c:pt idx="3">
                  <c:v>175.05</c:v>
                </c:pt>
                <c:pt idx="4">
                  <c:v>179.63</c:v>
                </c:pt>
              </c:numCache>
            </c:numRef>
          </c:val>
          <c:smooth val="0"/>
          <c:extLst>
            <c:ext xmlns:c16="http://schemas.microsoft.com/office/drawing/2014/chart" uri="{C3380CC4-5D6E-409C-BE32-E72D297353CC}">
              <c16:uniqueId val="{00000001-E4AD-4711-A1ED-3BD4B078B9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25053</v>
      </c>
      <c r="AM8" s="51"/>
      <c r="AN8" s="51"/>
      <c r="AO8" s="51"/>
      <c r="AP8" s="51"/>
      <c r="AQ8" s="51"/>
      <c r="AR8" s="51"/>
      <c r="AS8" s="51"/>
      <c r="AT8" s="46">
        <f>データ!T6</f>
        <v>372.34</v>
      </c>
      <c r="AU8" s="46"/>
      <c r="AV8" s="46"/>
      <c r="AW8" s="46"/>
      <c r="AX8" s="46"/>
      <c r="AY8" s="46"/>
      <c r="AZ8" s="46"/>
      <c r="BA8" s="46"/>
      <c r="BB8" s="46">
        <f>データ!U6</f>
        <v>67.290000000000006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10.91</v>
      </c>
      <c r="Q10" s="46"/>
      <c r="R10" s="46"/>
      <c r="S10" s="46"/>
      <c r="T10" s="46"/>
      <c r="U10" s="46"/>
      <c r="V10" s="46"/>
      <c r="W10" s="46">
        <f>データ!Q6</f>
        <v>98.75</v>
      </c>
      <c r="X10" s="46"/>
      <c r="Y10" s="46"/>
      <c r="Z10" s="46"/>
      <c r="AA10" s="46"/>
      <c r="AB10" s="46"/>
      <c r="AC10" s="46"/>
      <c r="AD10" s="51">
        <f>データ!R6</f>
        <v>2530</v>
      </c>
      <c r="AE10" s="51"/>
      <c r="AF10" s="51"/>
      <c r="AG10" s="51"/>
      <c r="AH10" s="51"/>
      <c r="AI10" s="51"/>
      <c r="AJ10" s="51"/>
      <c r="AK10" s="2"/>
      <c r="AL10" s="51">
        <f>データ!V6</f>
        <v>2719</v>
      </c>
      <c r="AM10" s="51"/>
      <c r="AN10" s="51"/>
      <c r="AO10" s="51"/>
      <c r="AP10" s="51"/>
      <c r="AQ10" s="51"/>
      <c r="AR10" s="51"/>
      <c r="AS10" s="51"/>
      <c r="AT10" s="46">
        <f>データ!W6</f>
        <v>2.21</v>
      </c>
      <c r="AU10" s="46"/>
      <c r="AV10" s="46"/>
      <c r="AW10" s="46"/>
      <c r="AX10" s="46"/>
      <c r="AY10" s="46"/>
      <c r="AZ10" s="46"/>
      <c r="BA10" s="46"/>
      <c r="BB10" s="46">
        <f>データ!X6</f>
        <v>1230.32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KyUxeqdV4PLj0AuAe9lBfoZcCbJ3ylylPwmNcSgrSVvTvsG0Ks0Insx++9dtqnC6+eFbX8W9YnpU4mwP7q11RQ==" saltValue="Wo15GW7neUh/8fal2g8j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94072</v>
      </c>
      <c r="D6" s="33">
        <f t="shared" si="3"/>
        <v>47</v>
      </c>
      <c r="E6" s="33">
        <f t="shared" si="3"/>
        <v>17</v>
      </c>
      <c r="F6" s="33">
        <f t="shared" si="3"/>
        <v>1</v>
      </c>
      <c r="G6" s="33">
        <f t="shared" si="3"/>
        <v>0</v>
      </c>
      <c r="H6" s="33" t="str">
        <f t="shared" si="3"/>
        <v>栃木県　那須町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10.91</v>
      </c>
      <c r="Q6" s="34">
        <f t="shared" si="3"/>
        <v>98.75</v>
      </c>
      <c r="R6" s="34">
        <f t="shared" si="3"/>
        <v>2530</v>
      </c>
      <c r="S6" s="34">
        <f t="shared" si="3"/>
        <v>25053</v>
      </c>
      <c r="T6" s="34">
        <f t="shared" si="3"/>
        <v>372.34</v>
      </c>
      <c r="U6" s="34">
        <f t="shared" si="3"/>
        <v>67.290000000000006</v>
      </c>
      <c r="V6" s="34">
        <f t="shared" si="3"/>
        <v>2719</v>
      </c>
      <c r="W6" s="34">
        <f t="shared" si="3"/>
        <v>2.21</v>
      </c>
      <c r="X6" s="34">
        <f t="shared" si="3"/>
        <v>1230.32</v>
      </c>
      <c r="Y6" s="35">
        <f>IF(Y7="",NA(),Y7)</f>
        <v>79.599999999999994</v>
      </c>
      <c r="Z6" s="35">
        <f t="shared" ref="Z6:AH6" si="4">IF(Z7="",NA(),Z7)</f>
        <v>97.67</v>
      </c>
      <c r="AA6" s="35">
        <f t="shared" si="4"/>
        <v>75.959999999999994</v>
      </c>
      <c r="AB6" s="35">
        <f t="shared" si="4"/>
        <v>76.23</v>
      </c>
      <c r="AC6" s="35">
        <f t="shared" si="4"/>
        <v>77.19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593.23</v>
      </c>
      <c r="BL6" s="35">
        <f t="shared" si="7"/>
        <v>671.97</v>
      </c>
      <c r="BM6" s="35">
        <f t="shared" si="7"/>
        <v>798.84</v>
      </c>
      <c r="BN6" s="35">
        <f t="shared" si="7"/>
        <v>692.13</v>
      </c>
      <c r="BO6" s="35">
        <f t="shared" si="7"/>
        <v>807.75</v>
      </c>
      <c r="BP6" s="34" t="str">
        <f>IF(BP7="","",IF(BP7="-","【-】","【"&amp;SUBSTITUTE(TEXT(BP7,"#,##0.00"),"-","△")&amp;"】"))</f>
        <v>【682.51】</v>
      </c>
      <c r="BQ6" s="35">
        <f>IF(BQ7="",NA(),BQ7)</f>
        <v>62.7</v>
      </c>
      <c r="BR6" s="35">
        <f t="shared" ref="BR6:BZ6" si="8">IF(BR7="",NA(),BR7)</f>
        <v>73.400000000000006</v>
      </c>
      <c r="BS6" s="35">
        <f t="shared" si="8"/>
        <v>58.24</v>
      </c>
      <c r="BT6" s="35">
        <f t="shared" si="8"/>
        <v>56.7</v>
      </c>
      <c r="BU6" s="35">
        <f t="shared" si="8"/>
        <v>51.36</v>
      </c>
      <c r="BV6" s="35">
        <f t="shared" si="8"/>
        <v>86.48</v>
      </c>
      <c r="BW6" s="35">
        <f t="shared" si="8"/>
        <v>86.34</v>
      </c>
      <c r="BX6" s="35">
        <f t="shared" si="8"/>
        <v>86.85</v>
      </c>
      <c r="BY6" s="35">
        <f t="shared" si="8"/>
        <v>88.98</v>
      </c>
      <c r="BZ6" s="35">
        <f t="shared" si="8"/>
        <v>86.94</v>
      </c>
      <c r="CA6" s="34" t="str">
        <f>IF(CA7="","",IF(CA7="-","【-】","【"&amp;SUBSTITUTE(TEXT(CA7,"#,##0.00"),"-","△")&amp;"】"))</f>
        <v>【100.34】</v>
      </c>
      <c r="CB6" s="35">
        <f>IF(CB7="",NA(),CB7)</f>
        <v>176.58</v>
      </c>
      <c r="CC6" s="35">
        <f t="shared" ref="CC6:CK6" si="9">IF(CC7="",NA(),CC7)</f>
        <v>150</v>
      </c>
      <c r="CD6" s="35">
        <f t="shared" si="9"/>
        <v>190.47</v>
      </c>
      <c r="CE6" s="35">
        <f t="shared" si="9"/>
        <v>198</v>
      </c>
      <c r="CF6" s="35">
        <f t="shared" si="9"/>
        <v>222.3</v>
      </c>
      <c r="CG6" s="35">
        <f t="shared" si="9"/>
        <v>174.38</v>
      </c>
      <c r="CH6" s="35">
        <f t="shared" si="9"/>
        <v>175.12</v>
      </c>
      <c r="CI6" s="35">
        <f t="shared" si="9"/>
        <v>177.15</v>
      </c>
      <c r="CJ6" s="35">
        <f t="shared" si="9"/>
        <v>175.05</v>
      </c>
      <c r="CK6" s="35">
        <f t="shared" si="9"/>
        <v>179.63</v>
      </c>
      <c r="CL6" s="34" t="str">
        <f>IF(CL7="","",IF(CL7="-","【-】","【"&amp;SUBSTITUTE(TEXT(CL7,"#,##0.00"),"-","△")&amp;"】"))</f>
        <v>【136.15】</v>
      </c>
      <c r="CM6" s="35">
        <f>IF(CM7="",NA(),CM7)</f>
        <v>24.12</v>
      </c>
      <c r="CN6" s="35">
        <f t="shared" ref="CN6:CV6" si="10">IF(CN7="",NA(),CN7)</f>
        <v>27.26</v>
      </c>
      <c r="CO6" s="35">
        <f t="shared" si="10"/>
        <v>25.71</v>
      </c>
      <c r="CP6" s="35">
        <f t="shared" si="10"/>
        <v>25.58</v>
      </c>
      <c r="CQ6" s="35">
        <f t="shared" si="10"/>
        <v>26.89</v>
      </c>
      <c r="CR6" s="35">
        <f t="shared" si="10"/>
        <v>58.04</v>
      </c>
      <c r="CS6" s="35">
        <f t="shared" si="10"/>
        <v>55.58</v>
      </c>
      <c r="CT6" s="35">
        <f t="shared" si="10"/>
        <v>54.05</v>
      </c>
      <c r="CU6" s="35">
        <f t="shared" si="10"/>
        <v>57.54</v>
      </c>
      <c r="CV6" s="35">
        <f t="shared" si="10"/>
        <v>55.55</v>
      </c>
      <c r="CW6" s="34" t="str">
        <f>IF(CW7="","",IF(CW7="-","【-】","【"&amp;SUBSTITUTE(TEXT(CW7,"#,##0.00"),"-","△")&amp;"】"))</f>
        <v>【59.64】</v>
      </c>
      <c r="CX6" s="35">
        <f>IF(CX7="",NA(),CX7)</f>
        <v>73.930000000000007</v>
      </c>
      <c r="CY6" s="35">
        <f t="shared" ref="CY6:DG6" si="11">IF(CY7="",NA(),CY7)</f>
        <v>73.64</v>
      </c>
      <c r="CZ6" s="35">
        <f t="shared" si="11"/>
        <v>74.540000000000006</v>
      </c>
      <c r="DA6" s="35">
        <f t="shared" si="11"/>
        <v>75.34</v>
      </c>
      <c r="DB6" s="35">
        <f t="shared" si="11"/>
        <v>75.760000000000005</v>
      </c>
      <c r="DC6" s="35">
        <f t="shared" si="11"/>
        <v>93.94</v>
      </c>
      <c r="DD6" s="35">
        <f t="shared" si="11"/>
        <v>93.1</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0.03</v>
      </c>
      <c r="EG6" s="34">
        <f t="shared" si="14"/>
        <v>0</v>
      </c>
      <c r="EH6" s="34">
        <f t="shared" si="14"/>
        <v>0</v>
      </c>
      <c r="EI6" s="34">
        <f t="shared" si="14"/>
        <v>0</v>
      </c>
      <c r="EJ6" s="35">
        <f t="shared" si="14"/>
        <v>0.14000000000000001</v>
      </c>
      <c r="EK6" s="35">
        <f t="shared" si="14"/>
        <v>0.16</v>
      </c>
      <c r="EL6" s="35">
        <f t="shared" si="14"/>
        <v>0.15</v>
      </c>
      <c r="EM6" s="35">
        <f t="shared" si="14"/>
        <v>0.16</v>
      </c>
      <c r="EN6" s="35">
        <f t="shared" si="14"/>
        <v>0.1</v>
      </c>
      <c r="EO6" s="34" t="str">
        <f>IF(EO7="","",IF(EO7="-","【-】","【"&amp;SUBSTITUTE(TEXT(EO7,"#,##0.00"),"-","△")&amp;"】"))</f>
        <v>【0.22】</v>
      </c>
    </row>
    <row r="7" spans="1:145" s="36" customFormat="1" x14ac:dyDescent="0.15">
      <c r="A7" s="28"/>
      <c r="B7" s="37">
        <v>2019</v>
      </c>
      <c r="C7" s="37">
        <v>94072</v>
      </c>
      <c r="D7" s="37">
        <v>47</v>
      </c>
      <c r="E7" s="37">
        <v>17</v>
      </c>
      <c r="F7" s="37">
        <v>1</v>
      </c>
      <c r="G7" s="37">
        <v>0</v>
      </c>
      <c r="H7" s="37" t="s">
        <v>98</v>
      </c>
      <c r="I7" s="37" t="s">
        <v>99</v>
      </c>
      <c r="J7" s="37" t="s">
        <v>100</v>
      </c>
      <c r="K7" s="37" t="s">
        <v>101</v>
      </c>
      <c r="L7" s="37" t="s">
        <v>102</v>
      </c>
      <c r="M7" s="37" t="s">
        <v>103</v>
      </c>
      <c r="N7" s="38" t="s">
        <v>104</v>
      </c>
      <c r="O7" s="38" t="s">
        <v>105</v>
      </c>
      <c r="P7" s="38">
        <v>10.91</v>
      </c>
      <c r="Q7" s="38">
        <v>98.75</v>
      </c>
      <c r="R7" s="38">
        <v>2530</v>
      </c>
      <c r="S7" s="38">
        <v>25053</v>
      </c>
      <c r="T7" s="38">
        <v>372.34</v>
      </c>
      <c r="U7" s="38">
        <v>67.290000000000006</v>
      </c>
      <c r="V7" s="38">
        <v>2719</v>
      </c>
      <c r="W7" s="38">
        <v>2.21</v>
      </c>
      <c r="X7" s="38">
        <v>1230.32</v>
      </c>
      <c r="Y7" s="38">
        <v>79.599999999999994</v>
      </c>
      <c r="Z7" s="38">
        <v>97.67</v>
      </c>
      <c r="AA7" s="38">
        <v>75.959999999999994</v>
      </c>
      <c r="AB7" s="38">
        <v>76.23</v>
      </c>
      <c r="AC7" s="38">
        <v>77.19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593.23</v>
      </c>
      <c r="BL7" s="38">
        <v>671.97</v>
      </c>
      <c r="BM7" s="38">
        <v>798.84</v>
      </c>
      <c r="BN7" s="38">
        <v>692.13</v>
      </c>
      <c r="BO7" s="38">
        <v>807.75</v>
      </c>
      <c r="BP7" s="38">
        <v>682.51</v>
      </c>
      <c r="BQ7" s="38">
        <v>62.7</v>
      </c>
      <c r="BR7" s="38">
        <v>73.400000000000006</v>
      </c>
      <c r="BS7" s="38">
        <v>58.24</v>
      </c>
      <c r="BT7" s="38">
        <v>56.7</v>
      </c>
      <c r="BU7" s="38">
        <v>51.36</v>
      </c>
      <c r="BV7" s="38">
        <v>86.48</v>
      </c>
      <c r="BW7" s="38">
        <v>86.34</v>
      </c>
      <c r="BX7" s="38">
        <v>86.85</v>
      </c>
      <c r="BY7" s="38">
        <v>88.98</v>
      </c>
      <c r="BZ7" s="38">
        <v>86.94</v>
      </c>
      <c r="CA7" s="38">
        <v>100.34</v>
      </c>
      <c r="CB7" s="38">
        <v>176.58</v>
      </c>
      <c r="CC7" s="38">
        <v>150</v>
      </c>
      <c r="CD7" s="38">
        <v>190.47</v>
      </c>
      <c r="CE7" s="38">
        <v>198</v>
      </c>
      <c r="CF7" s="38">
        <v>222.3</v>
      </c>
      <c r="CG7" s="38">
        <v>174.38</v>
      </c>
      <c r="CH7" s="38">
        <v>175.12</v>
      </c>
      <c r="CI7" s="38">
        <v>177.15</v>
      </c>
      <c r="CJ7" s="38">
        <v>175.05</v>
      </c>
      <c r="CK7" s="38">
        <v>179.63</v>
      </c>
      <c r="CL7" s="38">
        <v>136.15</v>
      </c>
      <c r="CM7" s="38">
        <v>24.12</v>
      </c>
      <c r="CN7" s="38">
        <v>27.26</v>
      </c>
      <c r="CO7" s="38">
        <v>25.71</v>
      </c>
      <c r="CP7" s="38">
        <v>25.58</v>
      </c>
      <c r="CQ7" s="38">
        <v>26.89</v>
      </c>
      <c r="CR7" s="38">
        <v>58.04</v>
      </c>
      <c r="CS7" s="38">
        <v>55.58</v>
      </c>
      <c r="CT7" s="38">
        <v>54.05</v>
      </c>
      <c r="CU7" s="38">
        <v>57.54</v>
      </c>
      <c r="CV7" s="38">
        <v>55.55</v>
      </c>
      <c r="CW7" s="38">
        <v>59.64</v>
      </c>
      <c r="CX7" s="38">
        <v>73.930000000000007</v>
      </c>
      <c r="CY7" s="38">
        <v>73.64</v>
      </c>
      <c r="CZ7" s="38">
        <v>74.540000000000006</v>
      </c>
      <c r="DA7" s="38">
        <v>75.34</v>
      </c>
      <c r="DB7" s="38">
        <v>75.760000000000005</v>
      </c>
      <c r="DC7" s="38">
        <v>93.94</v>
      </c>
      <c r="DD7" s="38">
        <v>93.1</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0.05</v>
      </c>
      <c r="EF7" s="38">
        <v>0.03</v>
      </c>
      <c r="EG7" s="38">
        <v>0</v>
      </c>
      <c r="EH7" s="38">
        <v>0</v>
      </c>
      <c r="EI7" s="38">
        <v>0</v>
      </c>
      <c r="EJ7" s="38">
        <v>0.14000000000000001</v>
      </c>
      <c r="EK7" s="38">
        <v>0.16</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2021-01-15T02:41:56Z</cp:lastPrinted>
  <dcterms:created xsi:type="dcterms:W3CDTF">2020-12-04T02:44:15Z</dcterms:created>
  <dcterms:modified xsi:type="dcterms:W3CDTF">2021-02-20T02:09:55Z</dcterms:modified>
  <cp:category/>
</cp:coreProperties>
</file>