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４下水（公共）\"/>
    </mc:Choice>
  </mc:AlternateContent>
  <xr:revisionPtr revIDLastSave="0" documentId="13_ncr:1_{1F105E5A-A1E9-4933-B25C-18986D45A69E}" xr6:coauthVersionLast="47" xr6:coauthVersionMax="47" xr10:uidLastSave="{00000000-0000-0000-0000-000000000000}"/>
  <workbookProtection workbookAlgorithmName="SHA-512" workbookHashValue="01MtBq0Mq+YStBarY9k/qUtWOMkDyFSQ/s7xr4JhCyuvD/Wnxyw3BHhQDEN1FeTbZCEp6EFG71xGWfL76atD9Q==" workbookSaltValue="cWyLEF1hqqS+6IIpKsuElw==" workbookSpinCount="100000" lockStructure="1"/>
  <bookViews>
    <workbookView xWindow="2868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I86" i="4"/>
  <c r="H86" i="4"/>
  <c r="E86" i="4"/>
  <c r="AD10" i="4"/>
  <c r="P10" i="4"/>
  <c r="I10" i="4"/>
  <c r="B10" i="4"/>
  <c r="AT8" i="4"/>
  <c r="AL8" i="4"/>
  <c r="P8" i="4"/>
  <c r="I8" i="4"/>
</calcChain>
</file>

<file path=xl/sharedStrings.xml><?xml version="1.0" encoding="utf-8"?>
<sst xmlns="http://schemas.openxmlformats.org/spreadsheetml/2006/main" count="236" uniqueCount="122">
  <si>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</si>
  <si>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</si>
  <si>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</si>
  <si>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</si>
  <si>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</si>
  <si>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</si>
  <si>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</si>
  <si>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</si>
  <si>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</si>
  <si>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</si>
  <si>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</si>
  <si>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</si>
  <si>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</si>
  <si>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</si>
  <si>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</si>
  <si>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</si>
  <si>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</si>
  <si>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</si>
  <si>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</si>
  <si>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</si>
  <si>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</si>
  <si>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</si>
  <si>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</si>
  <si>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</si>
  <si>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</si>
  <si>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</si>
  <si>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</si>
  <si>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</si>
  <si>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</si>
  <si>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</si>
  <si>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</si>
  <si>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</si>
  <si>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</si>
  <si>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</si>
  <si>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</si>
  <si>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</si>
  <si>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</si>
  <si>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</si>
  <si>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</si>
  <si>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</si>
  <si>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</si>
  <si>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</si>
  <si>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</si>
  <si>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</si>
  <si>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</si>
  <si>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</si>
  <si>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</si>
  <si>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</si>
  <si>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</si>
  <si>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</si>
  <si>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</si>
  <si>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</si>
  <si>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</si>
  <si>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</si>
  <si>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</si>
  <si>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</si>
  <si>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</si>
  <si>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</si>
  <si>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</si>
  <si>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</si>
  <si>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</si>
  <si>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</si>
  <si>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</si>
  <si>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</si>
  <si>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</si>
  <si>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</si>
  <si>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</si>
  <si>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</si>
  <si>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</si>
  <si>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</si>
  <si>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</si>
  <si>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</si>
  <si>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</si>
  <si>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</si>
  <si>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</si>
  <si>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</si>
  <si>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</si>
  <si>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</si>
  <si>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</si>
  <si>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</si>
  <si>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</si>
  <si>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</si>
  <si>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</si>
  <si>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</si>
  <si>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</si>
  <si>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</si>
  <si>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</si>
  <si>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</si>
  <si>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</si>
  <si>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</si>
  <si>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</si>
  <si>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</si>
  <si>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</si>
  <si>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</si>
  <si>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</si>
  <si>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</si>
  <si>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</si>
  <si>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</si>
  <si>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</si>
  <si>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</si>
  <si>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</si>
  <si>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</si>
  <si>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</si>
  <si>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</si>
  <si>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</si>
  <si>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</si>
  <si>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</si>
  <si>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</si>
  <si>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</si>
  <si>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</si>
  <si>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</si>
  <si>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</si>
  <si>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</si>
  <si>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</si>
  <si>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</si>
  <si>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</si>
  <si>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</si>
  <si>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</si>
  <si>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</si>
  <si>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経費回収率は45.18％、水洗化率（接続率）は76.38％と類似団体と比較し平均を下回っており、一般会計からの繰入金に依存した経営となっている。
　施設利用率は24.00％と類似団体と比較し下回っている。
　湯本処理区は、主な汚水流入が観光汚水流入であり、観光シーズンピーク時の処理量と平常時の処理量に差があるため、施設利用率の低下に影響している。また、人口減少や大型ホテルの撤退による処理量の減少も利用率を下げる要因となっている。
　処理場の運転・維持管理業務については、複数年契約による民間委託によってコスト縮減を図り維持管理を行っている。
　企業債残高は減少傾向にあるが、今後は下水道施設の老朽化に伴う長寿命対策や耐震対策工事に係る債務の増加が見込まれる。</t>
    <phoneticPr fontId="4"/>
  </si>
  <si>
    <t>　那須町には、湯本処理区と黒田原処理区の二つの処理区があり、湯本処理区においては、昭和59年3月に供用開始、黒田原処理区においては、平成14年3月に供用を開始している。
　湯本処理区については、供用開始から30年以上が経過し、施設・管渠の老朽化が進んでいるが、令和3年度は、管渠の改良・更新等を実施していないため管渠改善率は0.00％と類似団体（0.10％）と比較し、下回っている。今後は、事故の未然防止及びライフサイクルコストの最小化を図るため、ストックマネジメント計画に基づく計画的な改修を行う必要がある。
　また、長寿命化対策と耐震対策との整合性を図りながら工事費の縮減に努める。</t>
    <phoneticPr fontId="4"/>
  </si>
  <si>
    <t>　令和3年度公共下水道事業の歳出合計3億7千7百万円に対し、一般会計からの繰入金が1億9千2百万円となっており、繰入金に依存している。
　整備予定の下水道全体の整備が完了しても、普及率は人口全体の約15％程度で、負担公平の観点から適正な料金改定の検討が必要となってきている。
　人口減少や高齢者世帯の増加による水洗化率（接続率）の低迷や節水型製品の普及等も使用料収入が増加しない要因となっている。
　今後も戸別訪問や広報による周知などの未接続対策の充実を図り、経営改善に向けた取組を行う必要がある。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</si>
</sst>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FA-4E24-82B6-DAC86AABF4E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0.16</c:v>
                </c:pt>
                <c:pt idx="2">
                  <c:v>0.1</c:v>
                </c:pt>
                <c:pt idx="3">
                  <c:v>0.09</c:v>
                </c:pt>
                <c:pt idx="4">
                  <c:v>0.1</c:v>
                </c:pt>
              </c:numCache>
            </c:numRef>
          </c:val>
          <c:smooth val="0"/>
          <c:extLst>
            <c:ext xmlns:c16="http://schemas.microsoft.com/office/drawing/2014/chart" uri="{C3380CC4-5D6E-409C-BE32-E72D297353CC}">
              <c16:uniqueId val="{00000001-FBFA-4E24-82B6-DAC86AABF4E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25.71</c:v>
                </c:pt>
                <c:pt idx="1">
                  <c:v>25.58</c:v>
                </c:pt>
                <c:pt idx="2">
                  <c:v>26.89</c:v>
                </c:pt>
                <c:pt idx="3">
                  <c:v>22.75</c:v>
                </c:pt>
                <c:pt idx="4">
                  <c:v>24</c:v>
                </c:pt>
              </c:numCache>
            </c:numRef>
          </c:val>
          <c:extLst>
            <c:ext xmlns:c16="http://schemas.microsoft.com/office/drawing/2014/chart" uri="{C3380CC4-5D6E-409C-BE32-E72D297353CC}">
              <c16:uniqueId val="{00000000-FF0B-48AF-B298-0EC1AECED38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54.05</c:v>
                </c:pt>
                <c:pt idx="1">
                  <c:v>57.54</c:v>
                </c:pt>
                <c:pt idx="2">
                  <c:v>55.55</c:v>
                </c:pt>
                <c:pt idx="3">
                  <c:v>55.84</c:v>
                </c:pt>
                <c:pt idx="4">
                  <c:v>55.78</c:v>
                </c:pt>
              </c:numCache>
            </c:numRef>
          </c:val>
          <c:smooth val="0"/>
          <c:extLst>
            <c:ext xmlns:c16="http://schemas.microsoft.com/office/drawing/2014/chart" uri="{C3380CC4-5D6E-409C-BE32-E72D297353CC}">
              <c16:uniqueId val="{00000001-FF0B-48AF-B298-0EC1AECED38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74.540000000000006</c:v>
                </c:pt>
                <c:pt idx="1">
                  <c:v>75.34</c:v>
                </c:pt>
                <c:pt idx="2">
                  <c:v>75.760000000000005</c:v>
                </c:pt>
                <c:pt idx="3">
                  <c:v>75.97</c:v>
                </c:pt>
                <c:pt idx="4">
                  <c:v>76.38</c:v>
                </c:pt>
              </c:numCache>
            </c:numRef>
          </c:val>
          <c:extLst>
            <c:ext xmlns:c16="http://schemas.microsoft.com/office/drawing/2014/chart" uri="{C3380CC4-5D6E-409C-BE32-E72D297353CC}">
              <c16:uniqueId val="{00000000-7404-49CA-9F87-01A034ABAA8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92.88</c:v>
                </c:pt>
                <c:pt idx="1">
                  <c:v>92.87</c:v>
                </c:pt>
                <c:pt idx="2">
                  <c:v>91.64</c:v>
                </c:pt>
                <c:pt idx="3">
                  <c:v>92.34</c:v>
                </c:pt>
                <c:pt idx="4">
                  <c:v>91.78</c:v>
                </c:pt>
              </c:numCache>
            </c:numRef>
          </c:val>
          <c:smooth val="0"/>
          <c:extLst>
            <c:ext xmlns:c16="http://schemas.microsoft.com/office/drawing/2014/chart" uri="{C3380CC4-5D6E-409C-BE32-E72D297353CC}">
              <c16:uniqueId val="{00000001-7404-49CA-9F87-01A034ABAA8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75.959999999999994</c:v>
                </c:pt>
                <c:pt idx="1">
                  <c:v>76.23</c:v>
                </c:pt>
                <c:pt idx="2">
                  <c:v>77.19</c:v>
                </c:pt>
                <c:pt idx="3">
                  <c:v>78.06</c:v>
                </c:pt>
                <c:pt idx="4">
                  <c:v>95.91</c:v>
                </c:pt>
              </c:numCache>
            </c:numRef>
          </c:val>
          <c:extLst>
            <c:ext xmlns:c16="http://schemas.microsoft.com/office/drawing/2014/chart" uri="{C3380CC4-5D6E-409C-BE32-E72D297353CC}">
              <c16:uniqueId val="{00000000-5FF2-471C-887F-0AD16D7E931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F2-471C-887F-0AD16D7E931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C8-4806-AE6E-E99BD50F1FF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C8-4806-AE6E-E99BD50F1FF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D5-4065-9917-799FA94E16D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D5-4065-9917-799FA94E16D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DA-44BE-93BE-8141746E591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DA-44BE-93BE-8141746E591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47-423D-A389-9FB1095D12B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47-423D-A389-9FB1095D12B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25-4149-A13D-29CA4EC9ECB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798.84</c:v>
                </c:pt>
                <c:pt idx="1">
                  <c:v>692.13</c:v>
                </c:pt>
                <c:pt idx="2">
                  <c:v>807.75</c:v>
                </c:pt>
                <c:pt idx="3">
                  <c:v>812.92</c:v>
                </c:pt>
                <c:pt idx="4">
                  <c:v>765.48</c:v>
                </c:pt>
              </c:numCache>
            </c:numRef>
          </c:val>
          <c:smooth val="0"/>
          <c:extLst>
            <c:ext xmlns:c16="http://schemas.microsoft.com/office/drawing/2014/chart" uri="{C3380CC4-5D6E-409C-BE32-E72D297353CC}">
              <c16:uniqueId val="{00000001-A025-4149-A13D-29CA4EC9ECB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58.24</c:v>
                </c:pt>
                <c:pt idx="1">
                  <c:v>56.7</c:v>
                </c:pt>
                <c:pt idx="2">
                  <c:v>51.36</c:v>
                </c:pt>
                <c:pt idx="3">
                  <c:v>45.52</c:v>
                </c:pt>
                <c:pt idx="4">
                  <c:v>45.18</c:v>
                </c:pt>
              </c:numCache>
            </c:numRef>
          </c:val>
          <c:extLst>
            <c:ext xmlns:c16="http://schemas.microsoft.com/office/drawing/2014/chart" uri="{C3380CC4-5D6E-409C-BE32-E72D297353CC}">
              <c16:uniqueId val="{00000000-3F61-4F84-8A38-DE00A54F7D0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86.85</c:v>
                </c:pt>
                <c:pt idx="1">
                  <c:v>88.98</c:v>
                </c:pt>
                <c:pt idx="2">
                  <c:v>86.94</c:v>
                </c:pt>
                <c:pt idx="3">
                  <c:v>85.4</c:v>
                </c:pt>
                <c:pt idx="4">
                  <c:v>87.8</c:v>
                </c:pt>
              </c:numCache>
            </c:numRef>
          </c:val>
          <c:smooth val="0"/>
          <c:extLst>
            <c:ext xmlns:c16="http://schemas.microsoft.com/office/drawing/2014/chart" uri="{C3380CC4-5D6E-409C-BE32-E72D297353CC}">
              <c16:uniqueId val="{00000001-3F61-4F84-8A38-DE00A54F7D0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190.47</c:v>
                </c:pt>
                <c:pt idx="1">
                  <c:v>198</c:v>
                </c:pt>
                <c:pt idx="2">
                  <c:v>222.3</c:v>
                </c:pt>
                <c:pt idx="3">
                  <c:v>257.45999999999998</c:v>
                </c:pt>
                <c:pt idx="4">
                  <c:v>258.32</c:v>
                </c:pt>
              </c:numCache>
            </c:numRef>
          </c:val>
          <c:extLst>
            <c:ext xmlns:c16="http://schemas.microsoft.com/office/drawing/2014/chart" uri="{C3380CC4-5D6E-409C-BE32-E72D297353CC}">
              <c16:uniqueId val="{00000000-F672-4276-9E00-B14E5B26FD3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177.15</c:v>
                </c:pt>
                <c:pt idx="1">
                  <c:v>175.05</c:v>
                </c:pt>
                <c:pt idx="2">
                  <c:v>179.63</c:v>
                </c:pt>
                <c:pt idx="3">
                  <c:v>188.57</c:v>
                </c:pt>
                <c:pt idx="4">
                  <c:v>187.69</c:v>
                </c:pt>
              </c:numCache>
            </c:numRef>
          </c:val>
          <c:smooth val="0"/>
          <c:extLst>
            <c:ext xmlns:c16="http://schemas.microsoft.com/office/drawing/2014/chart" uri="{C3380CC4-5D6E-409C-BE32-E72D297353CC}">
              <c16:uniqueId val="{00000001-F672-4276-9E00-B14E5B26FD3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90" zoomScaleNormal="90" workbookViewId="0">
      <selection activeCell="B2" sqref="B2:BZ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栃木県　那須町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Cd1</v>
      </c>
      <c r="X8" s="65"/>
      <c r="Y8" s="65"/>
      <c r="Z8" s="65"/>
      <c r="AA8" s="65"/>
      <c r="AB8" s="65"/>
      <c r="AC8" s="65"/>
      <c r="AD8" s="66" t="str">
        <f>データ!$M$6</f>
        <v>非設置</v>
      </c>
      <c r="AE8" s="66"/>
      <c r="AF8" s="66"/>
      <c r="AG8" s="66"/>
      <c r="AH8" s="66"/>
      <c r="AI8" s="66"/>
      <c r="AJ8" s="66"/>
      <c r="AK8" s="3"/>
      <c r="AL8" s="46">
        <f>データ!S6</f>
        <v>24538</v>
      </c>
      <c r="AM8" s="46"/>
      <c r="AN8" s="46"/>
      <c r="AO8" s="46"/>
      <c r="AP8" s="46"/>
      <c r="AQ8" s="46"/>
      <c r="AR8" s="46"/>
      <c r="AS8" s="46"/>
      <c r="AT8" s="45">
        <f>データ!T6</f>
        <v>372.34</v>
      </c>
      <c r="AU8" s="45"/>
      <c r="AV8" s="45"/>
      <c r="AW8" s="45"/>
      <c r="AX8" s="45"/>
      <c r="AY8" s="45"/>
      <c r="AZ8" s="45"/>
      <c r="BA8" s="45"/>
      <c r="BB8" s="45">
        <f>データ!U6</f>
        <v>65.900000000000006</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10.87</v>
      </c>
      <c r="Q10" s="45"/>
      <c r="R10" s="45"/>
      <c r="S10" s="45"/>
      <c r="T10" s="45"/>
      <c r="U10" s="45"/>
      <c r="V10" s="45"/>
      <c r="W10" s="45">
        <f>データ!Q6</f>
        <v>92.42</v>
      </c>
      <c r="X10" s="45"/>
      <c r="Y10" s="45"/>
      <c r="Z10" s="45"/>
      <c r="AA10" s="45"/>
      <c r="AB10" s="45"/>
      <c r="AC10" s="45"/>
      <c r="AD10" s="46">
        <f>データ!R6</f>
        <v>2530</v>
      </c>
      <c r="AE10" s="46"/>
      <c r="AF10" s="46"/>
      <c r="AG10" s="46"/>
      <c r="AH10" s="46"/>
      <c r="AI10" s="46"/>
      <c r="AJ10" s="46"/>
      <c r="AK10" s="2"/>
      <c r="AL10" s="46">
        <f>データ!V6</f>
        <v>2654</v>
      </c>
      <c r="AM10" s="46"/>
      <c r="AN10" s="46"/>
      <c r="AO10" s="46"/>
      <c r="AP10" s="46"/>
      <c r="AQ10" s="46"/>
      <c r="AR10" s="46"/>
      <c r="AS10" s="46"/>
      <c r="AT10" s="45">
        <f>データ!W6</f>
        <v>2.21</v>
      </c>
      <c r="AU10" s="45"/>
      <c r="AV10" s="45"/>
      <c r="AW10" s="45"/>
      <c r="AX10" s="45"/>
      <c r="AY10" s="45"/>
      <c r="AZ10" s="45"/>
      <c r="BA10" s="45"/>
      <c r="BB10" s="45">
        <f>データ!X6</f>
        <v>1200.9000000000001</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120</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121</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【669.11】</v>
      </c>
      <c r="I86" s="12" t="str">
        <f>データ!CA6</f>
        <v>【99.73】</v>
      </c>
      <c r="J86" s="12" t="str">
        <f>データ!CL6</f>
        <v>【134.98】</v>
      </c>
      <c r="K86" s="12" t="str">
        <f>データ!CW6</f>
        <v>【59.99】</v>
      </c>
      <c r="L86" s="12" t="str">
        <f>データ!DH6</f>
        <v>【95.72】</v>
      </c>
      <c r="M86" s="12" t="s">
        <v>45</v>
      </c>
      <c r="N86" s="12" t="s">
        <v>45</v>
      </c>
      <c r="O86" s="12" t="str">
        <f>データ!EO6</f>
        <v>【0.24】</v>
      </c>
    </row>
  </sheetData>
  <sheetProtection algorithmName="SHA-512" hashValue="MvWWQyXpUcI7mc6mK/lHmG5YbKhmLS8VhY/ruvvQN+G736DtQK0m7N6m3zZTRtNUSvA6+CJeViSQ/XPIojzDPw==" saltValue="1NGI3Z6fbTOFJvbHOZmNW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2">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
      <c r="A6" s="14" t="s">
        <v>98</v>
      </c>
      <c r="B6" s="19">
        <f>B7</f>
        <v>2021</v>
      </c>
      <c r="C6" s="19">
        <f t="shared" ref="C6:X6" si="3">C7</f>
        <v>94072</v>
      </c>
      <c r="D6" s="19">
        <f t="shared" si="3"/>
        <v>47</v>
      </c>
      <c r="E6" s="19">
        <f t="shared" si="3"/>
        <v>17</v>
      </c>
      <c r="F6" s="19">
        <f t="shared" si="3"/>
        <v>1</v>
      </c>
      <c r="G6" s="19">
        <f t="shared" si="3"/>
        <v>0</v>
      </c>
      <c r="H6" s="19" t="str">
        <f t="shared" si="3"/>
        <v>栃木県　那須町</v>
      </c>
      <c r="I6" s="19" t="str">
        <f t="shared" si="3"/>
        <v>法非適用</v>
      </c>
      <c r="J6" s="19" t="str">
        <f t="shared" si="3"/>
        <v>下水道事業</v>
      </c>
      <c r="K6" s="19" t="str">
        <f t="shared" si="3"/>
        <v>公共下水道</v>
      </c>
      <c r="L6" s="19" t="str">
        <f t="shared" si="3"/>
        <v>Cd1</v>
      </c>
      <c r="M6" s="19" t="str">
        <f t="shared" si="3"/>
        <v>非設置</v>
      </c>
      <c r="N6" s="20" t="str">
        <f t="shared" si="3"/>
        <v>-</v>
      </c>
      <c r="O6" s="20" t="str">
        <f t="shared" si="3"/>
        <v>該当数値なし</v>
      </c>
      <c r="P6" s="20">
        <f t="shared" si="3"/>
        <v>10.87</v>
      </c>
      <c r="Q6" s="20">
        <f t="shared" si="3"/>
        <v>92.42</v>
      </c>
      <c r="R6" s="20">
        <f t="shared" si="3"/>
        <v>2530</v>
      </c>
      <c r="S6" s="20">
        <f t="shared" si="3"/>
        <v>24538</v>
      </c>
      <c r="T6" s="20">
        <f t="shared" si="3"/>
        <v>372.34</v>
      </c>
      <c r="U6" s="20">
        <f t="shared" si="3"/>
        <v>65.900000000000006</v>
      </c>
      <c r="V6" s="20">
        <f t="shared" si="3"/>
        <v>2654</v>
      </c>
      <c r="W6" s="20">
        <f t="shared" si="3"/>
        <v>2.21</v>
      </c>
      <c r="X6" s="20">
        <f t="shared" si="3"/>
        <v>1200.9000000000001</v>
      </c>
      <c r="Y6" s="21">
        <f>IF(Y7="",NA(),Y7)</f>
        <v>75.959999999999994</v>
      </c>
      <c r="Z6" s="21">
        <f t="shared" ref="Z6:AH6" si="4">IF(Z7="",NA(),Z7)</f>
        <v>76.23</v>
      </c>
      <c r="AA6" s="21">
        <f t="shared" si="4"/>
        <v>77.19</v>
      </c>
      <c r="AB6" s="21">
        <f t="shared" si="4"/>
        <v>78.06</v>
      </c>
      <c r="AC6" s="21">
        <f t="shared" si="4"/>
        <v>95.91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798.84</v>
      </c>
      <c r="BL6" s="21">
        <f t="shared" si="7"/>
        <v>692.13</v>
      </c>
      <c r="BM6" s="21">
        <f t="shared" si="7"/>
        <v>807.75</v>
      </c>
      <c r="BN6" s="21">
        <f t="shared" si="7"/>
        <v>812.92</v>
      </c>
      <c r="BO6" s="21">
        <f t="shared" si="7"/>
        <v>765.48</v>
      </c>
      <c r="BP6" s="20" t="str">
        <f>IF(BP7="","",IF(BP7="-","【-】","【"&amp;SUBSTITUTE(TEXT(BP7,"#,##0.00"),"-","△")&amp;"】"))</f>
        <v>【669.11】</v>
      </c>
      <c r="BQ6" s="21">
        <f>IF(BQ7="",NA(),BQ7)</f>
        <v>58.24</v>
      </c>
      <c r="BR6" s="21">
        <f t="shared" ref="BR6:BZ6" si="8">IF(BR7="",NA(),BR7)</f>
        <v>56.7</v>
      </c>
      <c r="BS6" s="21">
        <f t="shared" si="8"/>
        <v>51.36</v>
      </c>
      <c r="BT6" s="21">
        <f t="shared" si="8"/>
        <v>45.52</v>
      </c>
      <c r="BU6" s="21">
        <f t="shared" si="8"/>
        <v>45.18</v>
      </c>
      <c r="BV6" s="21">
        <f t="shared" si="8"/>
        <v>86.85</v>
      </c>
      <c r="BW6" s="21">
        <f t="shared" si="8"/>
        <v>88.98</v>
      </c>
      <c r="BX6" s="21">
        <f t="shared" si="8"/>
        <v>86.94</v>
      </c>
      <c r="BY6" s="21">
        <f t="shared" si="8"/>
        <v>85.4</v>
      </c>
      <c r="BZ6" s="21">
        <f t="shared" si="8"/>
        <v>87.8</v>
      </c>
      <c r="CA6" s="20" t="str">
        <f>IF(CA7="","",IF(CA7="-","【-】","【"&amp;SUBSTITUTE(TEXT(CA7,"#,##0.00"),"-","△")&amp;"】"))</f>
        <v>【99.73】</v>
      </c>
      <c r="CB6" s="21">
        <f>IF(CB7="",NA(),CB7)</f>
        <v>190.47</v>
      </c>
      <c r="CC6" s="21">
        <f t="shared" ref="CC6:CK6" si="9">IF(CC7="",NA(),CC7)</f>
        <v>198</v>
      </c>
      <c r="CD6" s="21">
        <f t="shared" si="9"/>
        <v>222.3</v>
      </c>
      <c r="CE6" s="21">
        <f t="shared" si="9"/>
        <v>257.45999999999998</v>
      </c>
      <c r="CF6" s="21">
        <f t="shared" si="9"/>
        <v>258.32</v>
      </c>
      <c r="CG6" s="21">
        <f t="shared" si="9"/>
        <v>177.15</v>
      </c>
      <c r="CH6" s="21">
        <f t="shared" si="9"/>
        <v>175.05</v>
      </c>
      <c r="CI6" s="21">
        <f t="shared" si="9"/>
        <v>179.63</v>
      </c>
      <c r="CJ6" s="21">
        <f t="shared" si="9"/>
        <v>188.57</v>
      </c>
      <c r="CK6" s="21">
        <f t="shared" si="9"/>
        <v>187.69</v>
      </c>
      <c r="CL6" s="20" t="str">
        <f>IF(CL7="","",IF(CL7="-","【-】","【"&amp;SUBSTITUTE(TEXT(CL7,"#,##0.00"),"-","△")&amp;"】"))</f>
        <v>【134.98】</v>
      </c>
      <c r="CM6" s="21">
        <f>IF(CM7="",NA(),CM7)</f>
        <v>25.71</v>
      </c>
      <c r="CN6" s="21">
        <f t="shared" ref="CN6:CV6" si="10">IF(CN7="",NA(),CN7)</f>
        <v>25.58</v>
      </c>
      <c r="CO6" s="21">
        <f t="shared" si="10"/>
        <v>26.89</v>
      </c>
      <c r="CP6" s="21">
        <f t="shared" si="10"/>
        <v>22.75</v>
      </c>
      <c r="CQ6" s="21">
        <f t="shared" si="10"/>
        <v>24</v>
      </c>
      <c r="CR6" s="21">
        <f t="shared" si="10"/>
        <v>54.05</v>
      </c>
      <c r="CS6" s="21">
        <f t="shared" si="10"/>
        <v>57.54</v>
      </c>
      <c r="CT6" s="21">
        <f t="shared" si="10"/>
        <v>55.55</v>
      </c>
      <c r="CU6" s="21">
        <f t="shared" si="10"/>
        <v>55.84</v>
      </c>
      <c r="CV6" s="21">
        <f t="shared" si="10"/>
        <v>55.78</v>
      </c>
      <c r="CW6" s="20" t="str">
        <f>IF(CW7="","",IF(CW7="-","【-】","【"&amp;SUBSTITUTE(TEXT(CW7,"#,##0.00"),"-","△")&amp;"】"))</f>
        <v>【59.99】</v>
      </c>
      <c r="CX6" s="21">
        <f>IF(CX7="",NA(),CX7)</f>
        <v>74.540000000000006</v>
      </c>
      <c r="CY6" s="21">
        <f t="shared" ref="CY6:DG6" si="11">IF(CY7="",NA(),CY7)</f>
        <v>75.34</v>
      </c>
      <c r="CZ6" s="21">
        <f t="shared" si="11"/>
        <v>75.760000000000005</v>
      </c>
      <c r="DA6" s="21">
        <f t="shared" si="11"/>
        <v>75.97</v>
      </c>
      <c r="DB6" s="21">
        <f t="shared" si="11"/>
        <v>76.38</v>
      </c>
      <c r="DC6" s="21">
        <f t="shared" si="11"/>
        <v>92.88</v>
      </c>
      <c r="DD6" s="21">
        <f t="shared" si="11"/>
        <v>92.87</v>
      </c>
      <c r="DE6" s="21">
        <f t="shared" si="11"/>
        <v>91.64</v>
      </c>
      <c r="DF6" s="21">
        <f t="shared" si="11"/>
        <v>92.34</v>
      </c>
      <c r="DG6" s="21">
        <f t="shared" si="11"/>
        <v>91.78</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0.15</v>
      </c>
      <c r="EK6" s="21">
        <f t="shared" si="14"/>
        <v>0.16</v>
      </c>
      <c r="EL6" s="21">
        <f t="shared" si="14"/>
        <v>0.1</v>
      </c>
      <c r="EM6" s="21">
        <f t="shared" si="14"/>
        <v>0.09</v>
      </c>
      <c r="EN6" s="21">
        <f t="shared" si="14"/>
        <v>0.1</v>
      </c>
      <c r="EO6" s="20" t="str">
        <f>IF(EO7="","",IF(EO7="-","【-】","【"&amp;SUBSTITUTE(TEXT(EO7,"#,##0.00"),"-","△")&amp;"】"))</f>
        <v>【0.24】</v>
      </c>
    </row>
    <row r="7" spans="1:145" s="22" customFormat="1" x14ac:dyDescent="0.2">
      <c r="A7" s="14"/>
      <c r="B7" s="23">
        <v>2021</v>
      </c>
      <c r="C7" s="23">
        <v>94072</v>
      </c>
      <c r="D7" s="23">
        <v>47</v>
      </c>
      <c r="E7" s="23">
        <v>17</v>
      </c>
      <c r="F7" s="23">
        <v>1</v>
      </c>
      <c r="G7" s="23">
        <v>0</v>
      </c>
      <c r="H7" s="23" t="s">
        <v>99</v>
      </c>
      <c r="I7" s="23" t="s">
        <v>100</v>
      </c>
      <c r="J7" s="23" t="s">
        <v>101</v>
      </c>
      <c r="K7" s="23" t="s">
        <v>102</v>
      </c>
      <c r="L7" s="23" t="s">
        <v>103</v>
      </c>
      <c r="M7" s="23" t="s">
        <v>104</v>
      </c>
      <c r="N7" s="24" t="s">
        <v>105</v>
      </c>
      <c r="O7" s="24" t="s">
        <v>106</v>
      </c>
      <c r="P7" s="24">
        <v>10.87</v>
      </c>
      <c r="Q7" s="24">
        <v>92.42</v>
      </c>
      <c r="R7" s="24">
        <v>2530</v>
      </c>
      <c r="S7" s="24">
        <v>24538</v>
      </c>
      <c r="T7" s="24">
        <v>372.34</v>
      </c>
      <c r="U7" s="24">
        <v>65.900000000000006</v>
      </c>
      <c r="V7" s="24">
        <v>2654</v>
      </c>
      <c r="W7" s="24">
        <v>2.21</v>
      </c>
      <c r="X7" s="24">
        <v>1200.9000000000001</v>
      </c>
      <c r="Y7" s="24">
        <v>75.959999999999994</v>
      </c>
      <c r="Z7" s="24">
        <v>76.23</v>
      </c>
      <c r="AA7" s="24">
        <v>77.19</v>
      </c>
      <c r="AB7" s="24">
        <v>78.06</v>
      </c>
      <c r="AC7" s="24">
        <v>95.91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798.84</v>
      </c>
      <c r="BL7" s="24">
        <v>692.13</v>
      </c>
      <c r="BM7" s="24">
        <v>807.75</v>
      </c>
      <c r="BN7" s="24">
        <v>812.92</v>
      </c>
      <c r="BO7" s="24">
        <v>765.48</v>
      </c>
      <c r="BP7" s="24">
        <v>669.11</v>
      </c>
      <c r="BQ7" s="24">
        <v>58.24</v>
      </c>
      <c r="BR7" s="24">
        <v>56.7</v>
      </c>
      <c r="BS7" s="24">
        <v>51.36</v>
      </c>
      <c r="BT7" s="24">
        <v>45.52</v>
      </c>
      <c r="BU7" s="24">
        <v>45.18</v>
      </c>
      <c r="BV7" s="24">
        <v>86.85</v>
      </c>
      <c r="BW7" s="24">
        <v>88.98</v>
      </c>
      <c r="BX7" s="24">
        <v>86.94</v>
      </c>
      <c r="BY7" s="24">
        <v>85.4</v>
      </c>
      <c r="BZ7" s="24">
        <v>87.8</v>
      </c>
      <c r="CA7" s="24">
        <v>99.73</v>
      </c>
      <c r="CB7" s="24">
        <v>190.47</v>
      </c>
      <c r="CC7" s="24">
        <v>198</v>
      </c>
      <c r="CD7" s="24">
        <v>222.3</v>
      </c>
      <c r="CE7" s="24">
        <v>257.45999999999998</v>
      </c>
      <c r="CF7" s="24">
        <v>258.32</v>
      </c>
      <c r="CG7" s="24">
        <v>177.15</v>
      </c>
      <c r="CH7" s="24">
        <v>175.05</v>
      </c>
      <c r="CI7" s="24">
        <v>179.63</v>
      </c>
      <c r="CJ7" s="24">
        <v>188.57</v>
      </c>
      <c r="CK7" s="24">
        <v>187.69</v>
      </c>
      <c r="CL7" s="24">
        <v>134.97999999999999</v>
      </c>
      <c r="CM7" s="24">
        <v>25.71</v>
      </c>
      <c r="CN7" s="24">
        <v>25.58</v>
      </c>
      <c r="CO7" s="24">
        <v>26.89</v>
      </c>
      <c r="CP7" s="24">
        <v>22.75</v>
      </c>
      <c r="CQ7" s="24">
        <v>24</v>
      </c>
      <c r="CR7" s="24">
        <v>54.05</v>
      </c>
      <c r="CS7" s="24">
        <v>57.54</v>
      </c>
      <c r="CT7" s="24">
        <v>55.55</v>
      </c>
      <c r="CU7" s="24">
        <v>55.84</v>
      </c>
      <c r="CV7" s="24">
        <v>55.78</v>
      </c>
      <c r="CW7" s="24">
        <v>59.99</v>
      </c>
      <c r="CX7" s="24">
        <v>74.540000000000006</v>
      </c>
      <c r="CY7" s="24">
        <v>75.34</v>
      </c>
      <c r="CZ7" s="24">
        <v>75.760000000000005</v>
      </c>
      <c r="DA7" s="24">
        <v>75.97</v>
      </c>
      <c r="DB7" s="24">
        <v>76.38</v>
      </c>
      <c r="DC7" s="24">
        <v>92.88</v>
      </c>
      <c r="DD7" s="24">
        <v>92.87</v>
      </c>
      <c r="DE7" s="24">
        <v>91.64</v>
      </c>
      <c r="DF7" s="24">
        <v>92.34</v>
      </c>
      <c r="DG7" s="24">
        <v>91.78</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0.15</v>
      </c>
      <c r="EK7" s="24">
        <v>0.16</v>
      </c>
      <c r="EL7" s="24">
        <v>0.1</v>
      </c>
      <c r="EM7" s="24">
        <v>0.09</v>
      </c>
      <c r="EN7" s="24">
        <v>0.1</v>
      </c>
      <c r="EO7" s="24">
        <v>0.24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112</v>
      </c>
    </row>
    <row r="12" spans="1:145" x14ac:dyDescent="0.2">
      <c r="B12">
        <v>1</v>
      </c>
      <c r="C12">
        <v>1</v>
      </c>
      <c r="D12">
        <v>1</v>
      </c>
      <c r="E12">
        <v>2</v>
      </c>
      <c r="F12">
        <v>3</v>
      </c>
      <c r="G12" t="s">
        <v>113</v>
      </c>
    </row>
    <row r="13" spans="1:145" x14ac:dyDescent="0.2">
      <c r="B13" t="s">
        <v>114</v>
      </c>
      <c r="C13" t="s">
        <v>115</v>
      </c>
      <c r="D13" t="s">
        <v>116</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dcterms:created xsi:type="dcterms:W3CDTF">2023-01-12T23:52:45Z</dcterms:created>
  <dcterms:modified xsi:type="dcterms:W3CDTF">2023-01-31T04:36:15Z</dcterms:modified>
  <cp:category/>
</cp:coreProperties>
</file>