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24那須町（修正待ち）\03 下水道修正（0304）\"/>
    </mc:Choice>
  </mc:AlternateContent>
  <xr:revisionPtr revIDLastSave="0" documentId="13_ncr:1_{0EBD53AD-061D-402C-94D9-B441F1B0503C}" xr6:coauthVersionLast="47" xr6:coauthVersionMax="47" xr10:uidLastSave="{00000000-0000-0000-0000-000000000000}"/>
  <workbookProtection workbookAlgorithmName="SHA-512" workbookHashValue="jAV6ozqUIJdllGmdh+Mu9p5y4xLVT5n3iRwhIs0GMYx4J+JnFWgG+HxLo9/+yi0qwbfM5dz53YmfOtQilOBlKA==" workbookSaltValue="dn8q6sPvQXHqFCk7ggEPxw==" workbookSpinCount="100000" lockStructure="1"/>
  <bookViews>
    <workbookView xWindow="-110" yWindow="-110" windowWidth="19420" windowHeight="116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AL10" i="4"/>
  <c r="P10" i="4"/>
  <c r="I10" i="4"/>
  <c r="AT8" i="4"/>
  <c r="AL8" i="4"/>
  <c r="W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<sst xmlns="http://schemas.openxmlformats.org/spreadsheetml/2006/main" count="236" uniqueCount="119">
  <si>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</si>
  <si>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</si>
  <si>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</si>
  <si>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</si>
  <si>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</si>
  <si>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</si>
  <si>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</si>
  <si>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</si>
  <si>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</si>
  <si>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</si>
  <si>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</si>
  <si>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</si>
  <si>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</si>
  <si>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</si>
  <si>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</si>
  <si>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</si>
  <si>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</si>
  <si>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</si>
  <si>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</si>
  <si>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</si>
  <si>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</si>
  <si>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</si>
  <si>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</si>
  <si>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</si>
  <si>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</si>
  <si>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</si>
  <si>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</si>
  <si>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</si>
  <si>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</si>
  <si>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</si>
  <si>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</si>
  <si>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</si>
  <si>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</si>
  <si>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</si>
  <si>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</si>
  <si>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</si>
  <si>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</si>
  <si>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</si>
  <si>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</si>
  <si>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</si>
  <si>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</si>
  <si>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</si>
  <si>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</si>
  <si>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</si>
  <si>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</si>
  <si>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</si>
  <si>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</si>
  <si>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</si>
  <si>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</si>
  <si>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</si>
  <si>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</si>
  <si>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</si>
  <si>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</si>
  <si>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</si>
  <si>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</si>
  <si>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</si>
  <si>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</si>
  <si>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</si>
  <si>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</si>
  <si>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</si>
  <si>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</si>
  <si>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</si>
  <si>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</si>
  <si>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</si>
  <si>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</si>
  <si>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</si>
  <si>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</si>
  <si>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</si>
  <si>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</si>
  <si>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</si>
  <si>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</si>
  <si>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</si>
  <si>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</si>
  <si>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</si>
  <si>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</si>
  <si>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</si>
  <si>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</si>
  <si>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</si>
  <si>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</si>
  <si>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</si>
  <si>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</si>
  <si>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</si>
  <si>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</si>
  <si>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</si>
  <si>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</si>
  <si>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</si>
  <si>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</si>
  <si>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</si>
  <si>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</si>
  <si>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</si>
  <si>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</si>
  <si>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</si>
  <si>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</si>
  <si>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</si>
  <si>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</si>
  <si>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</si>
  <si>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</si>
  <si>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</si>
  <si>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</si>
  <si>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</si>
  <si>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</si>
  <si>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</si>
  <si>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</si>
  <si>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</si>
  <si>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</si>
  <si>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</si>
  <si>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</si>
  <si>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</si>
  <si>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</si>
  <si>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</si>
  <si>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</si>
  <si>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</si>
  <si>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</si>
  <si>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</si>
  <si>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</si>
  <si>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</si>
  <si>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那須町には、湯本処理区と黒田原処理区の二つの処理区があり、湯本処理区においては、昭和59年3月に供用開始、黒田原処理区においては、平成14年3月に供用を開始している。
　湯本処理区については、供用開始から30年以上が経過し、施設・管渠の老朽化が進んでいるが、令和4年度より湯本浄化センター及び黒田原水処理センター施設の長寿命化・耐震対策工事を実施し施設の更新を図っている。今後は、事故の未然防止及びライフサイクルコストの最小化を図るため、ストックマネジメント計画に基づく計画的な改修を行う必要がある。
　また、長寿命化対策と耐震対策との整合性を図りながら工事費の縮減に努める。</t>
    <rPh sb="137" eb="139">
      <t>ユモト</t>
    </rPh>
    <rPh sb="139" eb="141">
      <t>ジョウカ</t>
    </rPh>
    <rPh sb="145" eb="146">
      <t>オヨ</t>
    </rPh>
    <rPh sb="147" eb="150">
      <t>クロダハラ</t>
    </rPh>
    <rPh sb="150" eb="153">
      <t>ミズショリ</t>
    </rPh>
    <rPh sb="157" eb="159">
      <t>シセツ</t>
    </rPh>
    <rPh sb="160" eb="164">
      <t>チョウジュミョウカ</t>
    </rPh>
    <rPh sb="165" eb="169">
      <t>タイシンタイサク</t>
    </rPh>
    <rPh sb="169" eb="171">
      <t>コウジ</t>
    </rPh>
    <rPh sb="172" eb="174">
      <t>ジッシ</t>
    </rPh>
    <rPh sb="175" eb="177">
      <t>シセツ</t>
    </rPh>
    <rPh sb="178" eb="180">
      <t>コウシン</t>
    </rPh>
    <rPh sb="181" eb="182">
      <t>ハカ</t>
    </rPh>
    <phoneticPr fontId="4"/>
  </si>
  <si>
    <r>
      <t>　経費回収率は</t>
    </r>
    <r>
      <rPr>
        <sz val="11"/>
        <rFont val="ＭＳ ゴシック"/>
        <family val="3"/>
        <charset val="128"/>
      </rPr>
      <t>50.17</t>
    </r>
    <r>
      <rPr>
        <sz val="11"/>
        <color theme="1"/>
        <rFont val="ＭＳ ゴシック"/>
        <family val="3"/>
        <charset val="128"/>
      </rPr>
      <t>％、水洗化率（接続率）は</t>
    </r>
    <r>
      <rPr>
        <sz val="11"/>
        <rFont val="ＭＳ ゴシック"/>
        <family val="3"/>
        <charset val="128"/>
      </rPr>
      <t>74.85</t>
    </r>
    <r>
      <rPr>
        <sz val="11"/>
        <color theme="1"/>
        <rFont val="ＭＳ ゴシック"/>
        <family val="3"/>
        <charset val="128"/>
      </rPr>
      <t>％と類似団体と比較し平均を下回っており、一般会計からの繰入金に依存した経営となっている。
　施設利用率は25.11％と、類似団体と比較し下回っている。
　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企業債残高対事業規模比率は０となっているが、今後は下水道施設の老朽化に伴う長寿命対策や耐震対策工事に係る債務の増加が見込まれる。</t>
    </r>
    <rPh sb="281" eb="282">
      <t>タイ</t>
    </rPh>
    <rPh sb="282" eb="288">
      <t>ジギョウキボヒリツ</t>
    </rPh>
    <phoneticPr fontId="4"/>
  </si>
  <si>
    <t>　令和4年度公共下水道事業の歳出合計3億8千6百万円に対し、一般会計からの繰入金が1億9千5百万円となっており、繰入金に依存している。
　整備予定の下水道全体の整備が完了しても、普及率は人口全体の約15％程度で、負担公平の観点から適正な料金改定の検討が必要となってきている。
　人口減少や高齢者世帯の増加による水洗化率（接続率）の低迷や節水型製品の普及等も使用料収入が増加しない要因となっている。
　今後も戸別訪問や広報による周知など、未接続対策の充実を図り、経営改善に向けた取組を行う必要がある。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</si>
</sst>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DC-44D5-8BCF-A8F8C411427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B6DC-44D5-8BCF-A8F8C411427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25.58</c:v>
                </c:pt>
                <c:pt idx="1">
                  <c:v>26.89</c:v>
                </c:pt>
                <c:pt idx="2">
                  <c:v>22.75</c:v>
                </c:pt>
                <c:pt idx="3">
                  <c:v>24</c:v>
                </c:pt>
                <c:pt idx="4">
                  <c:v>25.11</c:v>
                </c:pt>
              </c:numCache>
            </c:numRef>
          </c:val>
          <c:extLst>
            <c:ext xmlns:c16="http://schemas.microsoft.com/office/drawing/2014/chart" uri="{C3380CC4-5D6E-409C-BE32-E72D297353CC}">
              <c16:uniqueId val="{00000000-7A0B-4053-9041-79E0217425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7A0B-4053-9041-79E0217425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75.34</c:v>
                </c:pt>
                <c:pt idx="1">
                  <c:v>75.760000000000005</c:v>
                </c:pt>
                <c:pt idx="2">
                  <c:v>75.97</c:v>
                </c:pt>
                <c:pt idx="3">
                  <c:v>76.38</c:v>
                </c:pt>
                <c:pt idx="4">
                  <c:v>74.849999999999994</c:v>
                </c:pt>
              </c:numCache>
            </c:numRef>
          </c:val>
          <c:extLst>
            <c:ext xmlns:c16="http://schemas.microsoft.com/office/drawing/2014/chart" uri="{C3380CC4-5D6E-409C-BE32-E72D297353CC}">
              <c16:uniqueId val="{00000000-27B5-43A7-90A0-A8100D89F2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27B5-43A7-90A0-A8100D89F2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76.23</c:v>
                </c:pt>
                <c:pt idx="1">
                  <c:v>77.19</c:v>
                </c:pt>
                <c:pt idx="2">
                  <c:v>78.06</c:v>
                </c:pt>
                <c:pt idx="3">
                  <c:v>95.91</c:v>
                </c:pt>
                <c:pt idx="4">
                  <c:v>75.38</c:v>
                </c:pt>
              </c:numCache>
            </c:numRef>
          </c:val>
          <c:extLst>
            <c:ext xmlns:c16="http://schemas.microsoft.com/office/drawing/2014/chart" uri="{C3380CC4-5D6E-409C-BE32-E72D297353CC}">
              <c16:uniqueId val="{00000000-1CC7-4985-A1A8-2E1A24E5C3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7-4985-A1A8-2E1A24E5C3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0-4D45-BA21-00EE6185C3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0-4D45-BA21-00EE6185C3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F-44DD-8FB6-57DA7D270B6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F-44DD-8FB6-57DA7D270B6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F7-4CF3-8F95-E692CE5557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F7-4CF3-8F95-E692CE5557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0-4F61-969C-F20CD073F29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0-4F61-969C-F20CD073F29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31-4C58-9590-CE115AAD5EF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6031-4C58-9590-CE115AAD5EF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56.7</c:v>
                </c:pt>
                <c:pt idx="1">
                  <c:v>51.36</c:v>
                </c:pt>
                <c:pt idx="2">
                  <c:v>45.52</c:v>
                </c:pt>
                <c:pt idx="3">
                  <c:v>45.18</c:v>
                </c:pt>
                <c:pt idx="4">
                  <c:v>50.17</c:v>
                </c:pt>
              </c:numCache>
            </c:numRef>
          </c:val>
          <c:extLst>
            <c:ext xmlns:c16="http://schemas.microsoft.com/office/drawing/2014/chart" uri="{C3380CC4-5D6E-409C-BE32-E72D297353CC}">
              <c16:uniqueId val="{00000000-E768-495E-9F22-AA6D0B9F1A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E768-495E-9F22-AA6D0B9F1A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198</c:v>
                </c:pt>
                <c:pt idx="1">
                  <c:v>222.3</c:v>
                </c:pt>
                <c:pt idx="2">
                  <c:v>257.45999999999998</c:v>
                </c:pt>
                <c:pt idx="3">
                  <c:v>258.32</c:v>
                </c:pt>
                <c:pt idx="4">
                  <c:v>228.69</c:v>
                </c:pt>
              </c:numCache>
            </c:numRef>
          </c:val>
          <c:extLst>
            <c:ext xmlns:c16="http://schemas.microsoft.com/office/drawing/2014/chart" uri="{C3380CC4-5D6E-409C-BE32-E72D297353CC}">
              <c16:uniqueId val="{00000000-4C7B-4054-959F-7052BF7C35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4C7B-4054-959F-7052BF7C35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46">
        <f>データ!S6</f>
        <v>24281</v>
      </c>
      <c r="AM8" s="46"/>
      <c r="AN8" s="46"/>
      <c r="AO8" s="46"/>
      <c r="AP8" s="46"/>
      <c r="AQ8" s="46"/>
      <c r="AR8" s="46"/>
      <c r="AS8" s="46"/>
      <c r="AT8" s="45">
        <f>データ!T6</f>
        <v>372.34</v>
      </c>
      <c r="AU8" s="45"/>
      <c r="AV8" s="45"/>
      <c r="AW8" s="45"/>
      <c r="AX8" s="45"/>
      <c r="AY8" s="45"/>
      <c r="AZ8" s="45"/>
      <c r="BA8" s="45"/>
      <c r="BB8" s="45">
        <f>データ!U6</f>
        <v>65.209999999999994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11.98</v>
      </c>
      <c r="Q10" s="45"/>
      <c r="R10" s="45"/>
      <c r="S10" s="45"/>
      <c r="T10" s="45"/>
      <c r="U10" s="45"/>
      <c r="V10" s="45"/>
      <c r="W10" s="45">
        <f>データ!Q6</f>
        <v>94.59</v>
      </c>
      <c r="X10" s="45"/>
      <c r="Y10" s="45"/>
      <c r="Z10" s="45"/>
      <c r="AA10" s="45"/>
      <c r="AB10" s="45"/>
      <c r="AC10" s="45"/>
      <c r="AD10" s="46">
        <f>データ!R6</f>
        <v>2530</v>
      </c>
      <c r="AE10" s="46"/>
      <c r="AF10" s="46"/>
      <c r="AG10" s="46"/>
      <c r="AH10" s="46"/>
      <c r="AI10" s="46"/>
      <c r="AJ10" s="46"/>
      <c r="AK10" s="2"/>
      <c r="AL10" s="46">
        <f>データ!V6</f>
        <v>2899</v>
      </c>
      <c r="AM10" s="46"/>
      <c r="AN10" s="46"/>
      <c r="AO10" s="46"/>
      <c r="AP10" s="46"/>
      <c r="AQ10" s="46"/>
      <c r="AR10" s="46"/>
      <c r="AS10" s="46"/>
      <c r="AT10" s="45">
        <f>データ!W6</f>
        <v>2.21</v>
      </c>
      <c r="AU10" s="45"/>
      <c r="AV10" s="45"/>
      <c r="AW10" s="45"/>
      <c r="AX10" s="45"/>
      <c r="AY10" s="45"/>
      <c r="AZ10" s="45"/>
      <c r="BA10" s="45"/>
      <c r="BB10" s="45">
        <f>データ!X6</f>
        <v>1311.76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Fw6BPRpsIEA9GTbAKcwCiwVig7dG9Z18FAHs1lROQOcNTS5htGVlschmn4VC1/cem1nLSdU/zNRQJO3sE7BDkg==" saltValue="jSjiWObXR0Tkqy4I4/Mm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94072</v>
      </c>
      <c r="D6" s="19">
        <f t="shared" si="3"/>
        <v>47</v>
      </c>
      <c r="E6" s="19">
        <f t="shared" si="3"/>
        <v>17</v>
      </c>
      <c r="F6" s="19">
        <f t="shared" si="3"/>
        <v>1</v>
      </c>
      <c r="G6" s="19">
        <f t="shared" si="3"/>
        <v>0</v>
      </c>
      <c r="H6" s="19" t="str">
        <f t="shared" si="3"/>
        <v>栃木県　那須町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11.98</v>
      </c>
      <c r="Q6" s="20">
        <f t="shared" si="3"/>
        <v>94.59</v>
      </c>
      <c r="R6" s="20">
        <f t="shared" si="3"/>
        <v>2530</v>
      </c>
      <c r="S6" s="20">
        <f t="shared" si="3"/>
        <v>24281</v>
      </c>
      <c r="T6" s="20">
        <f t="shared" si="3"/>
        <v>372.34</v>
      </c>
      <c r="U6" s="20">
        <f t="shared" si="3"/>
        <v>65.209999999999994</v>
      </c>
      <c r="V6" s="20">
        <f t="shared" si="3"/>
        <v>2899</v>
      </c>
      <c r="W6" s="20">
        <f t="shared" si="3"/>
        <v>2.21</v>
      </c>
      <c r="X6" s="20">
        <f t="shared" si="3"/>
        <v>1311.76</v>
      </c>
      <c r="Y6" s="21">
        <f>IF(Y7="",NA(),Y7)</f>
        <v>76.23</v>
      </c>
      <c r="Z6" s="21">
        <f t="shared" ref="Z6:AH6" si="4">IF(Z7="",NA(),Z7)</f>
        <v>77.19</v>
      </c>
      <c r="AA6" s="21">
        <f t="shared" si="4"/>
        <v>78.06</v>
      </c>
      <c r="AB6" s="21">
        <f t="shared" si="4"/>
        <v>95.91</v>
      </c>
      <c r="AC6" s="21">
        <f t="shared" si="4"/>
        <v>75.38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692.13</v>
      </c>
      <c r="BL6" s="21">
        <f t="shared" si="7"/>
        <v>807.75</v>
      </c>
      <c r="BM6" s="21">
        <f t="shared" si="7"/>
        <v>812.92</v>
      </c>
      <c r="BN6" s="21">
        <f t="shared" si="7"/>
        <v>765.48</v>
      </c>
      <c r="BO6" s="21">
        <f t="shared" si="7"/>
        <v>742.08</v>
      </c>
      <c r="BP6" s="20" t="str">
        <f>IF(BP7="","",IF(BP7="-","【-】","【"&amp;SUBSTITUTE(TEXT(BP7,"#,##0.00"),"-","△")&amp;"】"))</f>
        <v>【652.82】</v>
      </c>
      <c r="BQ6" s="21">
        <f>IF(BQ7="",NA(),BQ7)</f>
        <v>56.7</v>
      </c>
      <c r="BR6" s="21">
        <f t="shared" ref="BR6:BZ6" si="8">IF(BR7="",NA(),BR7)</f>
        <v>51.36</v>
      </c>
      <c r="BS6" s="21">
        <f t="shared" si="8"/>
        <v>45.52</v>
      </c>
      <c r="BT6" s="21">
        <f t="shared" si="8"/>
        <v>45.18</v>
      </c>
      <c r="BU6" s="21">
        <f t="shared" si="8"/>
        <v>50.17</v>
      </c>
      <c r="BV6" s="21">
        <f t="shared" si="8"/>
        <v>88.98</v>
      </c>
      <c r="BW6" s="21">
        <f t="shared" si="8"/>
        <v>86.94</v>
      </c>
      <c r="BX6" s="21">
        <f t="shared" si="8"/>
        <v>85.4</v>
      </c>
      <c r="BY6" s="21">
        <f t="shared" si="8"/>
        <v>87.8</v>
      </c>
      <c r="BZ6" s="21">
        <f t="shared" si="8"/>
        <v>86.51</v>
      </c>
      <c r="CA6" s="20" t="str">
        <f>IF(CA7="","",IF(CA7="-","【-】","【"&amp;SUBSTITUTE(TEXT(CA7,"#,##0.00"),"-","△")&amp;"】"))</f>
        <v>【97.61】</v>
      </c>
      <c r="CB6" s="21">
        <f>IF(CB7="",NA(),CB7)</f>
        <v>198</v>
      </c>
      <c r="CC6" s="21">
        <f t="shared" ref="CC6:CK6" si="9">IF(CC7="",NA(),CC7)</f>
        <v>222.3</v>
      </c>
      <c r="CD6" s="21">
        <f t="shared" si="9"/>
        <v>257.45999999999998</v>
      </c>
      <c r="CE6" s="21">
        <f t="shared" si="9"/>
        <v>258.32</v>
      </c>
      <c r="CF6" s="21">
        <f t="shared" si="9"/>
        <v>228.69</v>
      </c>
      <c r="CG6" s="21">
        <f t="shared" si="9"/>
        <v>175.05</v>
      </c>
      <c r="CH6" s="21">
        <f t="shared" si="9"/>
        <v>179.63</v>
      </c>
      <c r="CI6" s="21">
        <f t="shared" si="9"/>
        <v>188.57</v>
      </c>
      <c r="CJ6" s="21">
        <f t="shared" si="9"/>
        <v>187.69</v>
      </c>
      <c r="CK6" s="21">
        <f t="shared" si="9"/>
        <v>188.24</v>
      </c>
      <c r="CL6" s="20" t="str">
        <f>IF(CL7="","",IF(CL7="-","【-】","【"&amp;SUBSTITUTE(TEXT(CL7,"#,##0.00"),"-","△")&amp;"】"))</f>
        <v>【138.29】</v>
      </c>
      <c r="CM6" s="21">
        <f>IF(CM7="",NA(),CM7)</f>
        <v>25.58</v>
      </c>
      <c r="CN6" s="21">
        <f t="shared" ref="CN6:CV6" si="10">IF(CN7="",NA(),CN7)</f>
        <v>26.89</v>
      </c>
      <c r="CO6" s="21">
        <f t="shared" si="10"/>
        <v>22.75</v>
      </c>
      <c r="CP6" s="21">
        <f t="shared" si="10"/>
        <v>24</v>
      </c>
      <c r="CQ6" s="21">
        <f t="shared" si="10"/>
        <v>25.11</v>
      </c>
      <c r="CR6" s="21">
        <f t="shared" si="10"/>
        <v>57.54</v>
      </c>
      <c r="CS6" s="21">
        <f t="shared" si="10"/>
        <v>55.55</v>
      </c>
      <c r="CT6" s="21">
        <f t="shared" si="10"/>
        <v>55.84</v>
      </c>
      <c r="CU6" s="21">
        <f t="shared" si="10"/>
        <v>55.78</v>
      </c>
      <c r="CV6" s="21">
        <f t="shared" si="10"/>
        <v>54.86</v>
      </c>
      <c r="CW6" s="20" t="str">
        <f>IF(CW7="","",IF(CW7="-","【-】","【"&amp;SUBSTITUTE(TEXT(CW7,"#,##0.00"),"-","△")&amp;"】"))</f>
        <v>【59.10】</v>
      </c>
      <c r="CX6" s="21">
        <f>IF(CX7="",NA(),CX7)</f>
        <v>75.34</v>
      </c>
      <c r="CY6" s="21">
        <f t="shared" ref="CY6:DG6" si="11">IF(CY7="",NA(),CY7)</f>
        <v>75.760000000000005</v>
      </c>
      <c r="CZ6" s="21">
        <f t="shared" si="11"/>
        <v>75.97</v>
      </c>
      <c r="DA6" s="21">
        <f t="shared" si="11"/>
        <v>76.38</v>
      </c>
      <c r="DB6" s="21">
        <f t="shared" si="11"/>
        <v>74.849999999999994</v>
      </c>
      <c r="DC6" s="21">
        <f t="shared" si="11"/>
        <v>92.87</v>
      </c>
      <c r="DD6" s="21">
        <f t="shared" si="11"/>
        <v>91.64</v>
      </c>
      <c r="DE6" s="21">
        <f t="shared" si="11"/>
        <v>92.34</v>
      </c>
      <c r="DF6" s="21">
        <f t="shared" si="11"/>
        <v>91.78</v>
      </c>
      <c r="DG6" s="21">
        <f t="shared" si="11"/>
        <v>91.37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5" s="22" customFormat="1" x14ac:dyDescent="0.2">
      <c r="A7" s="14"/>
      <c r="B7" s="23">
        <v>2022</v>
      </c>
      <c r="C7" s="23">
        <v>94072</v>
      </c>
      <c r="D7" s="23">
        <v>47</v>
      </c>
      <c r="E7" s="23">
        <v>17</v>
      </c>
      <c r="F7" s="23">
        <v>1</v>
      </c>
      <c r="G7" s="23">
        <v>0</v>
      </c>
      <c r="H7" s="23" t="s">
        <v>97</v>
      </c>
      <c r="I7" s="23" t="s">
        <v>98</v>
      </c>
      <c r="J7" s="23" t="s">
        <v>99</v>
      </c>
      <c r="K7" s="23" t="s">
        <v>100</v>
      </c>
      <c r="L7" s="23" t="s">
        <v>101</v>
      </c>
      <c r="M7" s="23" t="s">
        <v>102</v>
      </c>
      <c r="N7" s="24" t="s">
        <v>103</v>
      </c>
      <c r="O7" s="24" t="s">
        <v>104</v>
      </c>
      <c r="P7" s="24">
        <v>11.98</v>
      </c>
      <c r="Q7" s="24">
        <v>94.59</v>
      </c>
      <c r="R7" s="24">
        <v>2530</v>
      </c>
      <c r="S7" s="24">
        <v>24281</v>
      </c>
      <c r="T7" s="24">
        <v>372.34</v>
      </c>
      <c r="U7" s="24">
        <v>65.209999999999994</v>
      </c>
      <c r="V7" s="24">
        <v>2899</v>
      </c>
      <c r="W7" s="24">
        <v>2.21</v>
      </c>
      <c r="X7" s="24">
        <v>1311.76</v>
      </c>
      <c r="Y7" s="24">
        <v>76.23</v>
      </c>
      <c r="Z7" s="24">
        <v>77.19</v>
      </c>
      <c r="AA7" s="24">
        <v>78.06</v>
      </c>
      <c r="AB7" s="24">
        <v>95.91</v>
      </c>
      <c r="AC7" s="24">
        <v>75.38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692.13</v>
      </c>
      <c r="BL7" s="24">
        <v>807.75</v>
      </c>
      <c r="BM7" s="24">
        <v>812.92</v>
      </c>
      <c r="BN7" s="24">
        <v>765.48</v>
      </c>
      <c r="BO7" s="24">
        <v>742.08</v>
      </c>
      <c r="BP7" s="24">
        <v>652.82000000000005</v>
      </c>
      <c r="BQ7" s="24">
        <v>56.7</v>
      </c>
      <c r="BR7" s="24">
        <v>51.36</v>
      </c>
      <c r="BS7" s="24">
        <v>45.52</v>
      </c>
      <c r="BT7" s="24">
        <v>45.18</v>
      </c>
      <c r="BU7" s="24">
        <v>50.17</v>
      </c>
      <c r="BV7" s="24">
        <v>88.98</v>
      </c>
      <c r="BW7" s="24">
        <v>86.94</v>
      </c>
      <c r="BX7" s="24">
        <v>85.4</v>
      </c>
      <c r="BY7" s="24">
        <v>87.8</v>
      </c>
      <c r="BZ7" s="24">
        <v>86.51</v>
      </c>
      <c r="CA7" s="24">
        <v>97.61</v>
      </c>
      <c r="CB7" s="24">
        <v>198</v>
      </c>
      <c r="CC7" s="24">
        <v>222.3</v>
      </c>
      <c r="CD7" s="24">
        <v>257.45999999999998</v>
      </c>
      <c r="CE7" s="24">
        <v>258.32</v>
      </c>
      <c r="CF7" s="24">
        <v>228.69</v>
      </c>
      <c r="CG7" s="24">
        <v>175.05</v>
      </c>
      <c r="CH7" s="24">
        <v>179.63</v>
      </c>
      <c r="CI7" s="24">
        <v>188.57</v>
      </c>
      <c r="CJ7" s="24">
        <v>187.69</v>
      </c>
      <c r="CK7" s="24">
        <v>188.24</v>
      </c>
      <c r="CL7" s="24">
        <v>138.29</v>
      </c>
      <c r="CM7" s="24">
        <v>25.58</v>
      </c>
      <c r="CN7" s="24">
        <v>26.89</v>
      </c>
      <c r="CO7" s="24">
        <v>22.75</v>
      </c>
      <c r="CP7" s="24">
        <v>24</v>
      </c>
      <c r="CQ7" s="24">
        <v>25.11</v>
      </c>
      <c r="CR7" s="24">
        <v>57.54</v>
      </c>
      <c r="CS7" s="24">
        <v>55.55</v>
      </c>
      <c r="CT7" s="24">
        <v>55.84</v>
      </c>
      <c r="CU7" s="24">
        <v>55.78</v>
      </c>
      <c r="CV7" s="24">
        <v>54.86</v>
      </c>
      <c r="CW7" s="24">
        <v>59.1</v>
      </c>
      <c r="CX7" s="24">
        <v>75.34</v>
      </c>
      <c r="CY7" s="24">
        <v>75.760000000000005</v>
      </c>
      <c r="CZ7" s="24">
        <v>75.97</v>
      </c>
      <c r="DA7" s="24">
        <v>76.38</v>
      </c>
      <c r="DB7" s="24">
        <v>74.849999999999994</v>
      </c>
      <c r="DC7" s="24">
        <v>92.87</v>
      </c>
      <c r="DD7" s="24">
        <v>91.64</v>
      </c>
      <c r="DE7" s="24">
        <v>92.34</v>
      </c>
      <c r="DF7" s="24">
        <v>91.78</v>
      </c>
      <c r="DG7" s="24">
        <v>91.37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v>
      </c>
      <c r="EL7" s="24">
        <v>0.09</v>
      </c>
      <c r="EM7" s="24">
        <v>0.1</v>
      </c>
      <c r="EN7" s="24">
        <v>7.0000000000000007E-2</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2024-02-27T05:39:42Z</cp:lastPrinted>
  <dcterms:created xsi:type="dcterms:W3CDTF">2023-12-12T02:46:43Z</dcterms:created>
  <dcterms:modified xsi:type="dcterms:W3CDTF">2024-03-04T01:29:28Z</dcterms:modified>
  <cp:category/>
</cp:coreProperties>
</file>