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5財政担当\R2（2020）\④公営企業\02 公営企業決算統計\19 公営企業に係る経営比較分析表（令和元年度決算）の分析等について\06 県HP公表\4下水（公共）\"/>
    </mc:Choice>
  </mc:AlternateContent>
  <workbookProtection workbookAlgorithmName="SHA-512" workbookHashValue="fu0dptmOruB/kf8MTi34tvL454U7mJlqEMdIgZTH4TPQbOdVFbtLQeV6/Of7Lf3cPfT9ULB2lJm5HW1w9MtnBA==" workbookSaltValue="3oKPBI8YgNVXFA5apLKwuQ==" workbookSpinCount="100000" lockStructure="1"/>
  <bookViews>
    <workbookView xWindow="-120" yWindow="-120" windowWidth="19800" windowHeight="1176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E86" i="4"/>
  <c r="AL10" i="4"/>
  <c r="B10"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<sst xmlns="http://schemas.openxmlformats.org/spreadsheetml/2006/main" count="236" uniqueCount="119">
  <si>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</si>
  <si>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</si>
  <si>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</si>
  <si>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</si>
  <si>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</si>
  <si>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</si>
  <si>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</si>
  <si>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</si>
  <si>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</si>
  <si>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</si>
  <si>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</si>
  <si>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</si>
  <si>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</si>
  <si>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</si>
  <si>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</si>
  <si>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</si>
  <si>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</si>
  <si>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</si>
  <si>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</si>
  <si>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</si>
  <si>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</si>
  <si>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</si>
  <si>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</si>
  <si>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</si>
  <si>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</si>
  <si>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</si>
  <si>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</si>
  <si>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</si>
  <si>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</si>
  <si>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</si>
  <si>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</si>
  <si>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</si>
  <si>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</si>
  <si>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</si>
  <si>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</si>
  <si>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</si>
  <si>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</si>
  <si>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</si>
  <si>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</si>
  <si>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</si>
  <si>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</si>
  <si>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</si>
  <si>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</si>
  <si>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</si>
  <si>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</si>
  <si>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</si>
  <si>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</si>
  <si>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</si>
  <si>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</si>
  <si>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</si>
  <si>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</si>
  <si>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</si>
  <si>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</si>
  <si>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</si>
  <si>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</si>
  <si>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</si>
  <si>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</si>
  <si>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</si>
  <si>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</si>
  <si>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</si>
  <si>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</si>
  <si>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</si>
  <si>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</si>
  <si>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</si>
  <si>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</si>
  <si>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</si>
  <si>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</si>
  <si>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</si>
  <si>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</si>
  <si>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</si>
  <si>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</si>
  <si>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</si>
  <si>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</si>
  <si>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</si>
  <si>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</si>
  <si>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</si>
  <si>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</si>
  <si>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</si>
  <si>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</si>
  <si>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</si>
  <si>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</si>
  <si>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</si>
  <si>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</si>
  <si>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</si>
  <si>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</si>
  <si>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</si>
  <si>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</si>
  <si>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</si>
  <si>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</si>
  <si>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</si>
  <si>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</si>
  <si>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</si>
  <si>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</si>
  <si>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</si>
  <si>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</si>
  <si>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</si>
  <si>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</si>
  <si>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</si>
  <si>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那珂川町</t>
  </si>
  <si>
    <t>法非適用</t>
  </si>
  <si>
    <t>下水道事業</t>
  </si>
  <si>
    <t>公共下水道</t>
  </si>
  <si>
    <t>Cd3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</si>
  <si>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</si>
  <si>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</si>
  <si>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</si>
  <si>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</si>
  <si>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</si>
  <si>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</si>
  <si>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</si>
  <si>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</si>
  <si>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</si>
  <si>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</si>
  <si>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</si>
  <si>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</si>
  <si>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</si>
  <si>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・供用開始後15年程度経過しているが、定期点検等の結果を踏まえると、施設については比較的良好な状態である。
・今後予想される施設の改築（更新・長寿命化）に向けて、施設の点検・調査を定期的に実施し、計画的な対策を講じなければならない。</t>
    <rPh sb="1" eb="3">
      <t>キョウヨウ</t>
    </rPh>
    <rPh sb="3" eb="5">
      <t>カイシ</t>
    </rPh>
    <rPh sb="5" eb="6">
      <t>ゴ</t>
    </rPh>
    <rPh sb="8" eb="9">
      <t>ネン</t>
    </rPh>
    <rPh sb="9" eb="11">
      <t>テイド</t>
    </rPh>
    <rPh sb="11" eb="13">
      <t>ケイカ</t>
    </rPh>
    <rPh sb="19" eb="21">
      <t>テイキ</t>
    </rPh>
    <rPh sb="21" eb="23">
      <t>テンケン</t>
    </rPh>
    <rPh sb="23" eb="24">
      <t>トウ</t>
    </rPh>
    <rPh sb="25" eb="27">
      <t>ケッカ</t>
    </rPh>
    <rPh sb="28" eb="29">
      <t>フ</t>
    </rPh>
    <rPh sb="34" eb="36">
      <t>シセツ</t>
    </rPh>
    <rPh sb="41" eb="44">
      <t>ヒカクテキ</t>
    </rPh>
    <rPh sb="44" eb="46">
      <t>リョウコウ</t>
    </rPh>
    <rPh sb="47" eb="49">
      <t>ジョウタイ</t>
    </rPh>
    <rPh sb="56" eb="58">
      <t>コンゴ</t>
    </rPh>
    <rPh sb="58" eb="60">
      <t>ヨソウ</t>
    </rPh>
    <rPh sb="63" eb="65">
      <t>シセツ</t>
    </rPh>
    <rPh sb="66" eb="68">
      <t>カイチク</t>
    </rPh>
    <rPh sb="69" eb="71">
      <t>コウシン</t>
    </rPh>
    <rPh sb="72" eb="76">
      <t>チョウジュミョウカ</t>
    </rPh>
    <rPh sb="78" eb="79">
      <t>ム</t>
    </rPh>
    <phoneticPr fontId="4"/>
  </si>
  <si>
    <t>・近年汚水処理原価が増加傾向、経費回収率が減少傾向であり、施設の維持管理費を使用料収入で賄うことが困難な状況となっている。施設維持管理費に必要な財源（使用料収入）を確保するため、水洗化率向上に向けた取り組みが必要であるとともに施設維持管理費等の削減に向けた取り組みが必要である。
・経費回収率、施設利用率が低く、整備した施設の効率性が悪い。</t>
    <rPh sb="113" eb="115">
      <t>シセツ</t>
    </rPh>
    <rPh sb="115" eb="117">
      <t>イジ</t>
    </rPh>
    <rPh sb="117" eb="120">
      <t>カンリヒ</t>
    </rPh>
    <rPh sb="120" eb="121">
      <t>トウ</t>
    </rPh>
    <rPh sb="122" eb="124">
      <t>サクゲン</t>
    </rPh>
    <rPh sb="125" eb="126">
      <t>ム</t>
    </rPh>
    <rPh sb="128" eb="129">
      <t>ト</t>
    </rPh>
    <rPh sb="130" eb="131">
      <t>ク</t>
    </rPh>
    <rPh sb="133" eb="135">
      <t>ヒツヨウ</t>
    </rPh>
    <rPh sb="142" eb="144">
      <t>ケイヒ</t>
    </rPh>
    <rPh sb="144" eb="146">
      <t>カイシュウ</t>
    </rPh>
    <rPh sb="146" eb="147">
      <t>リツ</t>
    </rPh>
    <rPh sb="148" eb="150">
      <t>シセツ</t>
    </rPh>
    <rPh sb="150" eb="152">
      <t>リヨウ</t>
    </rPh>
    <rPh sb="152" eb="153">
      <t>リツ</t>
    </rPh>
    <rPh sb="154" eb="155">
      <t>ヒク</t>
    </rPh>
    <rPh sb="157" eb="159">
      <t>セイビ</t>
    </rPh>
    <rPh sb="161" eb="163">
      <t>シセツ</t>
    </rPh>
    <rPh sb="164" eb="167">
      <t>コウリツセイ</t>
    </rPh>
    <rPh sb="168" eb="169">
      <t>ワル</t>
    </rPh>
    <phoneticPr fontId="4"/>
  </si>
  <si>
    <t>・水洗化率の向上に向けた取り組みを行うとともに、経営健全化に向けた施策等を検討していく必要がある。
・処理区域内の面整備は概ね完了しており、新たな投資については、今のところ予定はない。
・今後予想される施設の改築更新については、優先順位により計画的に対策を行っていく必要がある。</t>
    <rPh sb="1" eb="4">
      <t>スイセンカ</t>
    </rPh>
    <rPh sb="4" eb="5">
      <t>リツ</t>
    </rPh>
    <rPh sb="6" eb="8">
      <t>コウジョウ</t>
    </rPh>
    <rPh sb="9" eb="10">
      <t>ム</t>
    </rPh>
    <rPh sb="12" eb="13">
      <t>ト</t>
    </rPh>
    <rPh sb="14" eb="15">
      <t>ク</t>
    </rPh>
    <rPh sb="17" eb="18">
      <t>オコナ</t>
    </rPh>
    <rPh sb="24" eb="26">
      <t>ケイエイ</t>
    </rPh>
    <rPh sb="26" eb="29">
      <t>ケンゼンカ</t>
    </rPh>
    <rPh sb="30" eb="31">
      <t>ム</t>
    </rPh>
    <rPh sb="124" eb="127">
      <t>ケイカクテキ</t>
    </rPh>
    <rPh sb="128" eb="130">
      <t>タイサク</t>
    </rPh>
    <rPh sb="131" eb="13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</si>
</sst>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F8-4D98-99AA-4722BC2DDC1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c:v>
                </c:pt>
                <c:pt idx="1">
                  <c:v>0.19</c:v>
                </c:pt>
                <c:pt idx="2">
                  <c:v>7.0000000000000007E-2</c:v>
                </c:pt>
                <c:pt idx="3">
                  <c:v>0.56999999999999995</c:v>
                </c:pt>
                <c:pt idx="4" formatCode="#,##0.00;&quot;△&quot;#,##0.00">
                  <c:v>0</c:v>
                </c:pt>
              </c:numCache>
            </c:numRef>
          </c:val>
          <c:smooth val="0"/>
          <c:extLst>
            <c:ext xmlns:c16="http://schemas.microsoft.com/office/drawing/2014/chart" uri="{C3380CC4-5D6E-409C-BE32-E72D297353CC}">
              <c16:uniqueId val="{00000001-F9F8-4D98-99AA-4722BC2DDC1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32.9</c:v>
                </c:pt>
                <c:pt idx="1">
                  <c:v>34</c:v>
                </c:pt>
                <c:pt idx="2">
                  <c:v>34.1</c:v>
                </c:pt>
                <c:pt idx="3">
                  <c:v>33.200000000000003</c:v>
                </c:pt>
                <c:pt idx="4">
                  <c:v>37.1</c:v>
                </c:pt>
              </c:numCache>
            </c:numRef>
          </c:val>
          <c:extLst>
            <c:ext xmlns:c16="http://schemas.microsoft.com/office/drawing/2014/chart" uri="{C3380CC4-5D6E-409C-BE32-E72D297353CC}">
              <c16:uniqueId val="{00000000-CB69-4A2E-B3AE-D69C8EBD621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39.869999999999997</c:v>
                </c:pt>
                <c:pt idx="1">
                  <c:v>41.28</c:v>
                </c:pt>
                <c:pt idx="2">
                  <c:v>41.45</c:v>
                </c:pt>
                <c:pt idx="3">
                  <c:v>36.97</c:v>
                </c:pt>
                <c:pt idx="4">
                  <c:v>39.51</c:v>
                </c:pt>
              </c:numCache>
            </c:numRef>
          </c:val>
          <c:smooth val="0"/>
          <c:extLst>
            <c:ext xmlns:c16="http://schemas.microsoft.com/office/drawing/2014/chart" uri="{C3380CC4-5D6E-409C-BE32-E72D297353CC}">
              <c16:uniqueId val="{00000001-CB69-4A2E-B3AE-D69C8EBD621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48.15</c:v>
                </c:pt>
                <c:pt idx="1">
                  <c:v>49.8</c:v>
                </c:pt>
                <c:pt idx="2">
                  <c:v>52.15</c:v>
                </c:pt>
                <c:pt idx="3">
                  <c:v>57.5</c:v>
                </c:pt>
                <c:pt idx="4">
                  <c:v>61.18</c:v>
                </c:pt>
              </c:numCache>
            </c:numRef>
          </c:val>
          <c:extLst>
            <c:ext xmlns:c16="http://schemas.microsoft.com/office/drawing/2014/chart" uri="{C3380CC4-5D6E-409C-BE32-E72D297353CC}">
              <c16:uniqueId val="{00000000-966E-43A5-BE91-6E5773D8AD5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61.37</c:v>
                </c:pt>
                <c:pt idx="1">
                  <c:v>61.3</c:v>
                </c:pt>
                <c:pt idx="2">
                  <c:v>64.510000000000005</c:v>
                </c:pt>
                <c:pt idx="3">
                  <c:v>67.12</c:v>
                </c:pt>
                <c:pt idx="4">
                  <c:v>61.03</c:v>
                </c:pt>
              </c:numCache>
            </c:numRef>
          </c:val>
          <c:smooth val="0"/>
          <c:extLst>
            <c:ext xmlns:c16="http://schemas.microsoft.com/office/drawing/2014/chart" uri="{C3380CC4-5D6E-409C-BE32-E72D297353CC}">
              <c16:uniqueId val="{00000001-966E-43A5-BE91-6E5773D8AD5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101.17</c:v>
                </c:pt>
                <c:pt idx="1">
                  <c:v>99.05</c:v>
                </c:pt>
                <c:pt idx="2">
                  <c:v>100.6</c:v>
                </c:pt>
                <c:pt idx="3">
                  <c:v>102.32</c:v>
                </c:pt>
                <c:pt idx="4">
                  <c:v>101.68</c:v>
                </c:pt>
              </c:numCache>
            </c:numRef>
          </c:val>
          <c:extLst>
            <c:ext xmlns:c16="http://schemas.microsoft.com/office/drawing/2014/chart" uri="{C3380CC4-5D6E-409C-BE32-E72D297353CC}">
              <c16:uniqueId val="{00000000-269F-4FC2-9517-BBA27B7A3B0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9F-4FC2-9517-BBA27B7A3B0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EF-4160-8383-842CCDDDDA9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EF-4160-8383-842CCDDDDA9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0A-4D1C-B0AC-2AEF1F997A9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0A-4D1C-B0AC-2AEF1F997A9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10-4812-9BC9-650F40D15C5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10-4812-9BC9-650F40D15C5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02-4C5C-92CD-8E935D66CF6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02-4C5C-92CD-8E935D66CF6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74-42CB-BCA3-239779D626F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1824.34</c:v>
                </c:pt>
                <c:pt idx="1">
                  <c:v>1604.64</c:v>
                </c:pt>
                <c:pt idx="2">
                  <c:v>1217.7</c:v>
                </c:pt>
                <c:pt idx="3">
                  <c:v>1689.65</c:v>
                </c:pt>
                <c:pt idx="4">
                  <c:v>808.77</c:v>
                </c:pt>
              </c:numCache>
            </c:numRef>
          </c:val>
          <c:smooth val="0"/>
          <c:extLst>
            <c:ext xmlns:c16="http://schemas.microsoft.com/office/drawing/2014/chart" uri="{C3380CC4-5D6E-409C-BE32-E72D297353CC}">
              <c16:uniqueId val="{00000001-4674-42CB-BCA3-239779D626F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58.01</c:v>
                </c:pt>
                <c:pt idx="1">
                  <c:v>62.05</c:v>
                </c:pt>
                <c:pt idx="2">
                  <c:v>57.44</c:v>
                </c:pt>
                <c:pt idx="3">
                  <c:v>62.29</c:v>
                </c:pt>
                <c:pt idx="4">
                  <c:v>55.25</c:v>
                </c:pt>
              </c:numCache>
            </c:numRef>
          </c:val>
          <c:extLst>
            <c:ext xmlns:c16="http://schemas.microsoft.com/office/drawing/2014/chart" uri="{C3380CC4-5D6E-409C-BE32-E72D297353CC}">
              <c16:uniqueId val="{00000000-57B7-44F8-9016-3E2E69AB8D7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54.16</c:v>
                </c:pt>
                <c:pt idx="1">
                  <c:v>60.01</c:v>
                </c:pt>
                <c:pt idx="2">
                  <c:v>66.680000000000007</c:v>
                </c:pt>
                <c:pt idx="3">
                  <c:v>58.12</c:v>
                </c:pt>
                <c:pt idx="4">
                  <c:v>48.2</c:v>
                </c:pt>
              </c:numCache>
            </c:numRef>
          </c:val>
          <c:smooth val="0"/>
          <c:extLst>
            <c:ext xmlns:c16="http://schemas.microsoft.com/office/drawing/2014/chart" uri="{C3380CC4-5D6E-409C-BE32-E72D297353CC}">
              <c16:uniqueId val="{00000001-57B7-44F8-9016-3E2E69AB8D7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263.89</c:v>
                </c:pt>
                <c:pt idx="1">
                  <c:v>251.57</c:v>
                </c:pt>
                <c:pt idx="2">
                  <c:v>269.14999999999998</c:v>
                </c:pt>
                <c:pt idx="3">
                  <c:v>250.16</c:v>
                </c:pt>
                <c:pt idx="4">
                  <c:v>282.52</c:v>
                </c:pt>
              </c:numCache>
            </c:numRef>
          </c:val>
          <c:extLst>
            <c:ext xmlns:c16="http://schemas.microsoft.com/office/drawing/2014/chart" uri="{C3380CC4-5D6E-409C-BE32-E72D297353CC}">
              <c16:uniqueId val="{00000000-7A94-4D1E-A392-BAFFA3093ED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307.56</c:v>
                </c:pt>
                <c:pt idx="1">
                  <c:v>277.67</c:v>
                </c:pt>
                <c:pt idx="2">
                  <c:v>260.11</c:v>
                </c:pt>
                <c:pt idx="3">
                  <c:v>304.98</c:v>
                </c:pt>
                <c:pt idx="4">
                  <c:v>345.96</c:v>
                </c:pt>
              </c:numCache>
            </c:numRef>
          </c:val>
          <c:smooth val="0"/>
          <c:extLst>
            <c:ext xmlns:c16="http://schemas.microsoft.com/office/drawing/2014/chart" uri="{C3380CC4-5D6E-409C-BE32-E72D297353CC}">
              <c16:uniqueId val="{00000001-7A94-4D1E-A392-BAFFA3093ED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栃木県　那珂川町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Cd3</v>
      </c>
      <c r="X8" s="49"/>
      <c r="Y8" s="49"/>
      <c r="Z8" s="49"/>
      <c r="AA8" s="49"/>
      <c r="AB8" s="49"/>
      <c r="AC8" s="49"/>
      <c r="AD8" s="50" t="str">
        <f>データ!$M$6</f>
        <v>非設置</v>
      </c>
      <c r="AE8" s="50"/>
      <c r="AF8" s="50"/>
      <c r="AG8" s="50"/>
      <c r="AH8" s="50"/>
      <c r="AI8" s="50"/>
      <c r="AJ8" s="50"/>
      <c r="AK8" s="3"/>
      <c r="AL8" s="51">
        <f>データ!S6</f>
        <v>16020</v>
      </c>
      <c r="AM8" s="51"/>
      <c r="AN8" s="51"/>
      <c r="AO8" s="51"/>
      <c r="AP8" s="51"/>
      <c r="AQ8" s="51"/>
      <c r="AR8" s="51"/>
      <c r="AS8" s="51"/>
      <c r="AT8" s="46">
        <f>データ!T6</f>
        <v>192.78</v>
      </c>
      <c r="AU8" s="46"/>
      <c r="AV8" s="46"/>
      <c r="AW8" s="46"/>
      <c r="AX8" s="46"/>
      <c r="AY8" s="46"/>
      <c r="AZ8" s="46"/>
      <c r="BA8" s="46"/>
      <c r="BB8" s="46">
        <f>データ!U6</f>
        <v>83.1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9.67</v>
      </c>
      <c r="Q10" s="46"/>
      <c r="R10" s="46"/>
      <c r="S10" s="46"/>
      <c r="T10" s="46"/>
      <c r="U10" s="46"/>
      <c r="V10" s="46"/>
      <c r="W10" s="46">
        <f>データ!Q6</f>
        <v>80.739999999999995</v>
      </c>
      <c r="X10" s="46"/>
      <c r="Y10" s="46"/>
      <c r="Z10" s="46"/>
      <c r="AA10" s="46"/>
      <c r="AB10" s="46"/>
      <c r="AC10" s="46"/>
      <c r="AD10" s="51">
        <f>データ!R6</f>
        <v>2820</v>
      </c>
      <c r="AE10" s="51"/>
      <c r="AF10" s="51"/>
      <c r="AG10" s="51"/>
      <c r="AH10" s="51"/>
      <c r="AI10" s="51"/>
      <c r="AJ10" s="51"/>
      <c r="AK10" s="2"/>
      <c r="AL10" s="51">
        <f>データ!V6</f>
        <v>1538</v>
      </c>
      <c r="AM10" s="51"/>
      <c r="AN10" s="51"/>
      <c r="AO10" s="51"/>
      <c r="AP10" s="51"/>
      <c r="AQ10" s="51"/>
      <c r="AR10" s="51"/>
      <c r="AS10" s="51"/>
      <c r="AT10" s="46">
        <f>データ!W6</f>
        <v>1.05</v>
      </c>
      <c r="AU10" s="46"/>
      <c r="AV10" s="46"/>
      <c r="AW10" s="46"/>
      <c r="AX10" s="46"/>
      <c r="AY10" s="46"/>
      <c r="AZ10" s="46"/>
      <c r="BA10" s="46"/>
      <c r="BB10" s="46">
        <f>データ!X6</f>
        <v>1464.76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dCGIATjKglf4KsCpg1bYED9EMaUI/I1pjfNNmOET70EQBTtl+wxdNoC9jdPkPP7uGL0cLXU5LSLVlM+v+LAlhQ==" saltValue="gsqdWFOMhc+hL68rbAsfV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94111</v>
      </c>
      <c r="D6" s="33">
        <f t="shared" si="3"/>
        <v>47</v>
      </c>
      <c r="E6" s="33">
        <f t="shared" si="3"/>
        <v>17</v>
      </c>
      <c r="F6" s="33">
        <f t="shared" si="3"/>
        <v>1</v>
      </c>
      <c r="G6" s="33">
        <f t="shared" si="3"/>
        <v>0</v>
      </c>
      <c r="H6" s="33" t="str">
        <f t="shared" si="3"/>
        <v>栃木県　那珂川町</v>
      </c>
      <c r="I6" s="33" t="str">
        <f t="shared" si="3"/>
        <v>法非適用</v>
      </c>
      <c r="J6" s="33" t="str">
        <f t="shared" si="3"/>
        <v>下水道事業</v>
      </c>
      <c r="K6" s="33" t="str">
        <f t="shared" si="3"/>
        <v>公共下水道</v>
      </c>
      <c r="L6" s="33" t="str">
        <f t="shared" si="3"/>
        <v>Cd3</v>
      </c>
      <c r="M6" s="33" t="str">
        <f t="shared" si="3"/>
        <v>非設置</v>
      </c>
      <c r="N6" s="34" t="str">
        <f t="shared" si="3"/>
        <v>-</v>
      </c>
      <c r="O6" s="34" t="str">
        <f t="shared" si="3"/>
        <v>該当数値なし</v>
      </c>
      <c r="P6" s="34">
        <f t="shared" si="3"/>
        <v>9.67</v>
      </c>
      <c r="Q6" s="34">
        <f t="shared" si="3"/>
        <v>80.739999999999995</v>
      </c>
      <c r="R6" s="34">
        <f t="shared" si="3"/>
        <v>2820</v>
      </c>
      <c r="S6" s="34">
        <f t="shared" si="3"/>
        <v>16020</v>
      </c>
      <c r="T6" s="34">
        <f t="shared" si="3"/>
        <v>192.78</v>
      </c>
      <c r="U6" s="34">
        <f t="shared" si="3"/>
        <v>83.1</v>
      </c>
      <c r="V6" s="34">
        <f t="shared" si="3"/>
        <v>1538</v>
      </c>
      <c r="W6" s="34">
        <f t="shared" si="3"/>
        <v>1.05</v>
      </c>
      <c r="X6" s="34">
        <f t="shared" si="3"/>
        <v>1464.76</v>
      </c>
      <c r="Y6" s="35">
        <f>IF(Y7="",NA(),Y7)</f>
        <v>101.17</v>
      </c>
      <c r="Z6" s="35">
        <f t="shared" ref="Z6:AH6" si="4">IF(Z7="",NA(),Z7)</f>
        <v>99.05</v>
      </c>
      <c r="AA6" s="35">
        <f t="shared" si="4"/>
        <v>100.6</v>
      </c>
      <c r="AB6" s="35">
        <f t="shared" si="4"/>
        <v>102.32</v>
      </c>
      <c r="AC6" s="35">
        <f t="shared" si="4"/>
        <v>101.68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1824.34</v>
      </c>
      <c r="BL6" s="35">
        <f t="shared" si="7"/>
        <v>1604.64</v>
      </c>
      <c r="BM6" s="35">
        <f t="shared" si="7"/>
        <v>1217.7</v>
      </c>
      <c r="BN6" s="35">
        <f t="shared" si="7"/>
        <v>1689.65</v>
      </c>
      <c r="BO6" s="35">
        <f t="shared" si="7"/>
        <v>808.77</v>
      </c>
      <c r="BP6" s="34" t="str">
        <f>IF(BP7="","",IF(BP7="-","【-】","【"&amp;SUBSTITUTE(TEXT(BP7,"#,##0.00"),"-","△")&amp;"】"))</f>
        <v>【682.51】</v>
      </c>
      <c r="BQ6" s="35">
        <f>IF(BQ7="",NA(),BQ7)</f>
        <v>58.01</v>
      </c>
      <c r="BR6" s="35">
        <f t="shared" ref="BR6:BZ6" si="8">IF(BR7="",NA(),BR7)</f>
        <v>62.05</v>
      </c>
      <c r="BS6" s="35">
        <f t="shared" si="8"/>
        <v>57.44</v>
      </c>
      <c r="BT6" s="35">
        <f t="shared" si="8"/>
        <v>62.29</v>
      </c>
      <c r="BU6" s="35">
        <f t="shared" si="8"/>
        <v>55.25</v>
      </c>
      <c r="BV6" s="35">
        <f t="shared" si="8"/>
        <v>54.16</v>
      </c>
      <c r="BW6" s="35">
        <f t="shared" si="8"/>
        <v>60.01</v>
      </c>
      <c r="BX6" s="35">
        <f t="shared" si="8"/>
        <v>66.680000000000007</v>
      </c>
      <c r="BY6" s="35">
        <f t="shared" si="8"/>
        <v>58.12</v>
      </c>
      <c r="BZ6" s="35">
        <f t="shared" si="8"/>
        <v>48.2</v>
      </c>
      <c r="CA6" s="34" t="str">
        <f>IF(CA7="","",IF(CA7="-","【-】","【"&amp;SUBSTITUTE(TEXT(CA7,"#,##0.00"),"-","△")&amp;"】"))</f>
        <v>【100.34】</v>
      </c>
      <c r="CB6" s="35">
        <f>IF(CB7="",NA(),CB7)</f>
        <v>263.89</v>
      </c>
      <c r="CC6" s="35">
        <f t="shared" ref="CC6:CK6" si="9">IF(CC7="",NA(),CC7)</f>
        <v>251.57</v>
      </c>
      <c r="CD6" s="35">
        <f t="shared" si="9"/>
        <v>269.14999999999998</v>
      </c>
      <c r="CE6" s="35">
        <f t="shared" si="9"/>
        <v>250.16</v>
      </c>
      <c r="CF6" s="35">
        <f t="shared" si="9"/>
        <v>282.52</v>
      </c>
      <c r="CG6" s="35">
        <f t="shared" si="9"/>
        <v>307.56</v>
      </c>
      <c r="CH6" s="35">
        <f t="shared" si="9"/>
        <v>277.67</v>
      </c>
      <c r="CI6" s="35">
        <f t="shared" si="9"/>
        <v>260.11</v>
      </c>
      <c r="CJ6" s="35">
        <f t="shared" si="9"/>
        <v>304.98</v>
      </c>
      <c r="CK6" s="35">
        <f t="shared" si="9"/>
        <v>345.96</v>
      </c>
      <c r="CL6" s="34" t="str">
        <f>IF(CL7="","",IF(CL7="-","【-】","【"&amp;SUBSTITUTE(TEXT(CL7,"#,##0.00"),"-","△")&amp;"】"))</f>
        <v>【136.15】</v>
      </c>
      <c r="CM6" s="35">
        <f>IF(CM7="",NA(),CM7)</f>
        <v>32.9</v>
      </c>
      <c r="CN6" s="35">
        <f t="shared" ref="CN6:CV6" si="10">IF(CN7="",NA(),CN7)</f>
        <v>34</v>
      </c>
      <c r="CO6" s="35">
        <f t="shared" si="10"/>
        <v>34.1</v>
      </c>
      <c r="CP6" s="35">
        <f t="shared" si="10"/>
        <v>33.200000000000003</v>
      </c>
      <c r="CQ6" s="35">
        <f t="shared" si="10"/>
        <v>37.1</v>
      </c>
      <c r="CR6" s="35">
        <f t="shared" si="10"/>
        <v>39.869999999999997</v>
      </c>
      <c r="CS6" s="35">
        <f t="shared" si="10"/>
        <v>41.28</v>
      </c>
      <c r="CT6" s="35">
        <f t="shared" si="10"/>
        <v>41.45</v>
      </c>
      <c r="CU6" s="35">
        <f t="shared" si="10"/>
        <v>36.97</v>
      </c>
      <c r="CV6" s="35">
        <f t="shared" si="10"/>
        <v>39.51</v>
      </c>
      <c r="CW6" s="34" t="str">
        <f>IF(CW7="","",IF(CW7="-","【-】","【"&amp;SUBSTITUTE(TEXT(CW7,"#,##0.00"),"-","△")&amp;"】"))</f>
        <v>【59.64】</v>
      </c>
      <c r="CX6" s="35">
        <f>IF(CX7="",NA(),CX7)</f>
        <v>48.15</v>
      </c>
      <c r="CY6" s="35">
        <f t="shared" ref="CY6:DG6" si="11">IF(CY7="",NA(),CY7)</f>
        <v>49.8</v>
      </c>
      <c r="CZ6" s="35">
        <f t="shared" si="11"/>
        <v>52.15</v>
      </c>
      <c r="DA6" s="35">
        <f t="shared" si="11"/>
        <v>57.5</v>
      </c>
      <c r="DB6" s="35">
        <f t="shared" si="11"/>
        <v>61.18</v>
      </c>
      <c r="DC6" s="35">
        <f t="shared" si="11"/>
        <v>61.37</v>
      </c>
      <c r="DD6" s="35">
        <f t="shared" si="11"/>
        <v>61.3</v>
      </c>
      <c r="DE6" s="35">
        <f t="shared" si="11"/>
        <v>64.510000000000005</v>
      </c>
      <c r="DF6" s="35">
        <f t="shared" si="11"/>
        <v>67.12</v>
      </c>
      <c r="DG6" s="35">
        <f t="shared" si="11"/>
        <v>61.03</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v>
      </c>
      <c r="EK6" s="35">
        <f t="shared" si="14"/>
        <v>0.19</v>
      </c>
      <c r="EL6" s="35">
        <f t="shared" si="14"/>
        <v>7.0000000000000007E-2</v>
      </c>
      <c r="EM6" s="35">
        <f t="shared" si="14"/>
        <v>0.56999999999999995</v>
      </c>
      <c r="EN6" s="34">
        <f t="shared" si="14"/>
        <v>0</v>
      </c>
      <c r="EO6" s="34" t="str">
        <f>IF(EO7="","",IF(EO7="-","【-】","【"&amp;SUBSTITUTE(TEXT(EO7,"#,##0.00"),"-","△")&amp;"】"))</f>
        <v>【0.22】</v>
      </c>
    </row>
    <row r="7" spans="1:145" s="36" customFormat="1" x14ac:dyDescent="0.15">
      <c r="A7" s="28"/>
      <c r="B7" s="37">
        <v>2019</v>
      </c>
      <c r="C7" s="37">
        <v>94111</v>
      </c>
      <c r="D7" s="37">
        <v>47</v>
      </c>
      <c r="E7" s="37">
        <v>17</v>
      </c>
      <c r="F7" s="37">
        <v>1</v>
      </c>
      <c r="G7" s="37">
        <v>0</v>
      </c>
      <c r="H7" s="37" t="s">
        <v>98</v>
      </c>
      <c r="I7" s="37" t="s">
        <v>99</v>
      </c>
      <c r="J7" s="37" t="s">
        <v>100</v>
      </c>
      <c r="K7" s="37" t="s">
        <v>101</v>
      </c>
      <c r="L7" s="37" t="s">
        <v>102</v>
      </c>
      <c r="M7" s="37" t="s">
        <v>103</v>
      </c>
      <c r="N7" s="38" t="s">
        <v>104</v>
      </c>
      <c r="O7" s="38" t="s">
        <v>105</v>
      </c>
      <c r="P7" s="38">
        <v>9.67</v>
      </c>
      <c r="Q7" s="38">
        <v>80.739999999999995</v>
      </c>
      <c r="R7" s="38">
        <v>2820</v>
      </c>
      <c r="S7" s="38">
        <v>16020</v>
      </c>
      <c r="T7" s="38">
        <v>192.78</v>
      </c>
      <c r="U7" s="38">
        <v>83.1</v>
      </c>
      <c r="V7" s="38">
        <v>1538</v>
      </c>
      <c r="W7" s="38">
        <v>1.05</v>
      </c>
      <c r="X7" s="38">
        <v>1464.76</v>
      </c>
      <c r="Y7" s="38">
        <v>101.17</v>
      </c>
      <c r="Z7" s="38">
        <v>99.05</v>
      </c>
      <c r="AA7" s="38">
        <v>100.6</v>
      </c>
      <c r="AB7" s="38">
        <v>102.32</v>
      </c>
      <c r="AC7" s="38">
        <v>101.68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1824.34</v>
      </c>
      <c r="BL7" s="38">
        <v>1604.64</v>
      </c>
      <c r="BM7" s="38">
        <v>1217.7</v>
      </c>
      <c r="BN7" s="38">
        <v>1689.65</v>
      </c>
      <c r="BO7" s="38">
        <v>808.77</v>
      </c>
      <c r="BP7" s="38">
        <v>682.51</v>
      </c>
      <c r="BQ7" s="38">
        <v>58.01</v>
      </c>
      <c r="BR7" s="38">
        <v>62.05</v>
      </c>
      <c r="BS7" s="38">
        <v>57.44</v>
      </c>
      <c r="BT7" s="38">
        <v>62.29</v>
      </c>
      <c r="BU7" s="38">
        <v>55.25</v>
      </c>
      <c r="BV7" s="38">
        <v>54.16</v>
      </c>
      <c r="BW7" s="38">
        <v>60.01</v>
      </c>
      <c r="BX7" s="38">
        <v>66.680000000000007</v>
      </c>
      <c r="BY7" s="38">
        <v>58.12</v>
      </c>
      <c r="BZ7" s="38">
        <v>48.2</v>
      </c>
      <c r="CA7" s="38">
        <v>100.34</v>
      </c>
      <c r="CB7" s="38">
        <v>263.89</v>
      </c>
      <c r="CC7" s="38">
        <v>251.57</v>
      </c>
      <c r="CD7" s="38">
        <v>269.14999999999998</v>
      </c>
      <c r="CE7" s="38">
        <v>250.16</v>
      </c>
      <c r="CF7" s="38">
        <v>282.52</v>
      </c>
      <c r="CG7" s="38">
        <v>307.56</v>
      </c>
      <c r="CH7" s="38">
        <v>277.67</v>
      </c>
      <c r="CI7" s="38">
        <v>260.11</v>
      </c>
      <c r="CJ7" s="38">
        <v>304.98</v>
      </c>
      <c r="CK7" s="38">
        <v>345.96</v>
      </c>
      <c r="CL7" s="38">
        <v>136.15</v>
      </c>
      <c r="CM7" s="38">
        <v>32.9</v>
      </c>
      <c r="CN7" s="38">
        <v>34</v>
      </c>
      <c r="CO7" s="38">
        <v>34.1</v>
      </c>
      <c r="CP7" s="38">
        <v>33.200000000000003</v>
      </c>
      <c r="CQ7" s="38">
        <v>37.1</v>
      </c>
      <c r="CR7" s="38">
        <v>39.869999999999997</v>
      </c>
      <c r="CS7" s="38">
        <v>41.28</v>
      </c>
      <c r="CT7" s="38">
        <v>41.45</v>
      </c>
      <c r="CU7" s="38">
        <v>36.97</v>
      </c>
      <c r="CV7" s="38">
        <v>39.51</v>
      </c>
      <c r="CW7" s="38">
        <v>59.64</v>
      </c>
      <c r="CX7" s="38">
        <v>48.15</v>
      </c>
      <c r="CY7" s="38">
        <v>49.8</v>
      </c>
      <c r="CZ7" s="38">
        <v>52.15</v>
      </c>
      <c r="DA7" s="38">
        <v>57.5</v>
      </c>
      <c r="DB7" s="38">
        <v>61.18</v>
      </c>
      <c r="DC7" s="38">
        <v>61.37</v>
      </c>
      <c r="DD7" s="38">
        <v>61.3</v>
      </c>
      <c r="DE7" s="38">
        <v>64.510000000000005</v>
      </c>
      <c r="DF7" s="38">
        <v>67.12</v>
      </c>
      <c r="DG7" s="38">
        <v>61.03</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v>
      </c>
      <c r="EK7" s="38">
        <v>0.19</v>
      </c>
      <c r="EL7" s="38">
        <v>7.0000000000000007E-2</v>
      </c>
      <c r="EM7" s="38">
        <v>0.56999999999999995</v>
      </c>
      <c r="EN7" s="38">
        <v>0</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狐塚　賢太</cp:lastModifiedBy>
  <cp:lastPrinted>2021-02-04T04:03:19Z</cp:lastPrinted>
  <dcterms:created xsi:type="dcterms:W3CDTF">2020-12-04T02:44:16Z</dcterms:created>
  <dcterms:modified xsi:type="dcterms:W3CDTF">2021-02-20T02:10:06Z</dcterms:modified>
  <cp:category/>
</cp:coreProperties>
</file>