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3xfybl1e1Z6iiCr3UX6BP2DT0FgARSdLqsYyOwuNDuLoRLMFaZUE+LCAG3mMJc+Qzru2/6waXM20ilqjdY+3AA==" workbookSaltValue="4Jj/agwcCJ6A8+BdYiWSpw==" workbookSpinCount="100000" lockStructure="1"/>
  <bookViews>
    <workbookView xWindow="-120" yWindow="-120" windowWidth="19800" windowHeight="117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T10" i="4"/>
  <c r="AD10" i="4"/>
  <c r="AL8" i="4"/>
  <c r="P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<sst xmlns="http://schemas.openxmlformats.org/spreadsheetml/2006/main" count="236" uniqueCount="118">
  <si>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</si>
  <si>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</si>
  <si>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</si>
  <si>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</si>
  <si>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</si>
  <si>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</si>
  <si>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</si>
  <si>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</si>
  <si>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</si>
  <si>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</si>
  <si>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</si>
  <si>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</si>
  <si>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</si>
  <si>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</si>
  <si>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</si>
  <si>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</si>
  <si>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</si>
  <si>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</si>
  <si>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</si>
  <si>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</si>
  <si>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</si>
  <si>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</si>
  <si>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</si>
  <si>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</si>
  <si>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</si>
  <si>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</si>
  <si>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</si>
  <si>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</si>
  <si>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</si>
  <si>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</si>
  <si>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</si>
  <si>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</si>
  <si>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</si>
  <si>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</si>
  <si>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</si>
  <si>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</si>
  <si>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</si>
  <si>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</si>
  <si>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</si>
  <si>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</si>
  <si>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</si>
  <si>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</si>
  <si>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</si>
  <si>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</si>
  <si>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</si>
  <si>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</si>
  <si>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</si>
  <si>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</si>
  <si>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</si>
  <si>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</si>
  <si>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</si>
  <si>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</si>
  <si>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</si>
  <si>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</si>
  <si>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</si>
  <si>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</si>
  <si>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</si>
  <si>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</si>
  <si>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</si>
  <si>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</si>
  <si>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</si>
  <si>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</si>
  <si>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</si>
  <si>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</si>
  <si>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</si>
  <si>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</si>
  <si>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</si>
  <si>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</si>
  <si>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</si>
  <si>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</si>
  <si>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</si>
  <si>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</si>
  <si>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</si>
  <si>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</si>
  <si>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</si>
  <si>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</si>
  <si>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</si>
  <si>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</si>
  <si>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</si>
  <si>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</si>
  <si>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</si>
  <si>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</si>
  <si>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</si>
  <si>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</si>
  <si>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</si>
  <si>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</si>
  <si>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</si>
  <si>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</si>
  <si>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</si>
  <si>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</si>
  <si>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</si>
  <si>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</si>
  <si>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</si>
  <si>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</si>
  <si>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</si>
  <si>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</si>
  <si>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</si>
  <si>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</si>
  <si>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</si>
  <si>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</si>
  <si>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</si>
  <si>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</si>
  <si>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</si>
  <si>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</si>
  <si>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</si>
  <si>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</si>
  <si>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</si>
  <si>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</si>
  <si>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</si>
  <si>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</si>
  <si>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</si>
  <si>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</si>
  <si>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</si>
  <si>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</si>
  <si>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</si>
  <si>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原単価が高く、経費回収率も低いことから施設の維持管理費を使用料収入で賄うことが困難な状態である。施設の維持管理費に必要な財源（使用料収入）を確保するため、水洗化率向上に向けた取組が必要あるとともに施設維持管理費等の削減に向けた取組も必要である。
・経費回収率、施設利用率、水洗化率が類似団体と比べて低い状態であり、整備した施設の効率性が悪い。</t>
    <rPh sb="1" eb="3">
      <t>オスイ</t>
    </rPh>
    <rPh sb="3" eb="5">
      <t>ショリ</t>
    </rPh>
    <rPh sb="5" eb="8">
      <t>ゲンタンカ</t>
    </rPh>
    <rPh sb="9" eb="10">
      <t>タカ</t>
    </rPh>
    <rPh sb="12" eb="14">
      <t>ケイヒ</t>
    </rPh>
    <rPh sb="14" eb="16">
      <t>カイシュウ</t>
    </rPh>
    <rPh sb="16" eb="17">
      <t>リツ</t>
    </rPh>
    <rPh sb="18" eb="19">
      <t>ヒク</t>
    </rPh>
    <rPh sb="24" eb="26">
      <t>シセツ</t>
    </rPh>
    <rPh sb="27" eb="29">
      <t>イジ</t>
    </rPh>
    <rPh sb="29" eb="31">
      <t>カンリ</t>
    </rPh>
    <rPh sb="31" eb="32">
      <t>ヒ</t>
    </rPh>
    <rPh sb="33" eb="36">
      <t>シヨウリョウ</t>
    </rPh>
    <rPh sb="36" eb="38">
      <t>シュウニュウ</t>
    </rPh>
    <rPh sb="39" eb="40">
      <t>マカナ</t>
    </rPh>
    <rPh sb="44" eb="46">
      <t>コンナン</t>
    </rPh>
    <rPh sb="47" eb="49">
      <t>ジョウタイ</t>
    </rPh>
    <rPh sb="53" eb="55">
      <t>シセツ</t>
    </rPh>
    <rPh sb="56" eb="58">
      <t>イジ</t>
    </rPh>
    <rPh sb="58" eb="60">
      <t>カンリ</t>
    </rPh>
    <rPh sb="60" eb="61">
      <t>ヒ</t>
    </rPh>
    <rPh sb="62" eb="64">
      <t>ヒツヨウ</t>
    </rPh>
    <rPh sb="65" eb="67">
      <t>ザイゲン</t>
    </rPh>
    <rPh sb="68" eb="71">
      <t>シヨウリョウ</t>
    </rPh>
    <rPh sb="71" eb="73">
      <t>シュウニュウ</t>
    </rPh>
    <rPh sb="75" eb="77">
      <t>カクホ</t>
    </rPh>
    <rPh sb="82" eb="85">
      <t>スイセンカ</t>
    </rPh>
    <rPh sb="85" eb="86">
      <t>リツ</t>
    </rPh>
    <rPh sb="86" eb="88">
      <t>コウジョウ</t>
    </rPh>
    <rPh sb="89" eb="90">
      <t>ム</t>
    </rPh>
    <rPh sb="92" eb="94">
      <t>トリクミ</t>
    </rPh>
    <rPh sb="95" eb="97">
      <t>ヒツヨウ</t>
    </rPh>
    <rPh sb="103" eb="105">
      <t>シセツ</t>
    </rPh>
    <rPh sb="105" eb="107">
      <t>イジ</t>
    </rPh>
    <rPh sb="107" eb="110">
      <t>カンリヒ</t>
    </rPh>
    <rPh sb="110" eb="111">
      <t>トウ</t>
    </rPh>
    <rPh sb="112" eb="114">
      <t>サクゲン</t>
    </rPh>
    <rPh sb="115" eb="116">
      <t>ム</t>
    </rPh>
    <rPh sb="118" eb="120">
      <t>トリクミ</t>
    </rPh>
    <rPh sb="121" eb="123">
      <t>ヒツヨウ</t>
    </rPh>
    <rPh sb="130" eb="132">
      <t>ケイヒ</t>
    </rPh>
    <rPh sb="132" eb="134">
      <t>カイシュウ</t>
    </rPh>
    <rPh sb="134" eb="135">
      <t>リツ</t>
    </rPh>
    <rPh sb="136" eb="138">
      <t>シセツ</t>
    </rPh>
    <rPh sb="138" eb="140">
      <t>リヨウ</t>
    </rPh>
    <rPh sb="140" eb="141">
      <t>リツ</t>
    </rPh>
    <rPh sb="142" eb="145">
      <t>スイセンカ</t>
    </rPh>
    <rPh sb="145" eb="146">
      <t>リツ</t>
    </rPh>
    <rPh sb="147" eb="149">
      <t>ルイジ</t>
    </rPh>
    <rPh sb="149" eb="151">
      <t>ダンタイ</t>
    </rPh>
    <rPh sb="152" eb="153">
      <t>クラ</t>
    </rPh>
    <rPh sb="155" eb="156">
      <t>ヒク</t>
    </rPh>
    <rPh sb="157" eb="159">
      <t>ジョウタイ</t>
    </rPh>
    <rPh sb="163" eb="165">
      <t>セイビ</t>
    </rPh>
    <rPh sb="167" eb="169">
      <t>シセツ</t>
    </rPh>
    <rPh sb="170" eb="173">
      <t>コウリツセイ</t>
    </rPh>
    <rPh sb="174" eb="175">
      <t>ワル</t>
    </rPh>
    <phoneticPr fontId="4"/>
  </si>
  <si>
    <t xml:space="preserve">・水洗化率の向上に向けた取組を行うとともに、経営健全化に向けた施策等を検討していく必要がある。
・処理区域内の面整備は概ね完了しており、新たな投資については、今のところ予定はない。
・今後予想される施設の改築更新については、優先順位により計画的に対策を行っていく必要がある。
</t>
    <rPh sb="1" eb="4">
      <t>スイセンカ</t>
    </rPh>
    <rPh sb="4" eb="5">
      <t>リツ</t>
    </rPh>
    <rPh sb="6" eb="8">
      <t>コウジョウ</t>
    </rPh>
    <rPh sb="9" eb="10">
      <t>ム</t>
    </rPh>
    <rPh sb="12" eb="13">
      <t>ト</t>
    </rPh>
    <rPh sb="13" eb="14">
      <t>ク</t>
    </rPh>
    <rPh sb="15" eb="16">
      <t>オコナ</t>
    </rPh>
    <rPh sb="22" eb="24">
      <t>ケイエイ</t>
    </rPh>
    <rPh sb="24" eb="27">
      <t>ケンゼンカ</t>
    </rPh>
    <rPh sb="28" eb="29">
      <t>ム</t>
    </rPh>
    <rPh sb="31" eb="32">
      <t>セ</t>
    </rPh>
    <rPh sb="32" eb="33">
      <t>サク</t>
    </rPh>
    <rPh sb="33" eb="34">
      <t>トウ</t>
    </rPh>
    <rPh sb="35" eb="37">
      <t>ケントウ</t>
    </rPh>
    <rPh sb="41" eb="43">
      <t>ヒツヨウ</t>
    </rPh>
    <rPh sb="50" eb="52">
      <t>ショリ</t>
    </rPh>
    <rPh sb="52" eb="55">
      <t>クイキナイ</t>
    </rPh>
    <rPh sb="56" eb="57">
      <t>メン</t>
    </rPh>
    <rPh sb="57" eb="59">
      <t>セイビ</t>
    </rPh>
    <rPh sb="60" eb="61">
      <t>オオム</t>
    </rPh>
    <rPh sb="62" eb="64">
      <t>カンリョウ</t>
    </rPh>
    <rPh sb="69" eb="70">
      <t>アラ</t>
    </rPh>
    <rPh sb="72" eb="74">
      <t>トウシ</t>
    </rPh>
    <rPh sb="80" eb="81">
      <t>イマ</t>
    </rPh>
    <rPh sb="85" eb="87">
      <t>ヨテイ</t>
    </rPh>
    <rPh sb="94" eb="96">
      <t>コンゴ</t>
    </rPh>
    <rPh sb="96" eb="98">
      <t>ヨソウ</t>
    </rPh>
    <rPh sb="101" eb="103">
      <t>シセツ</t>
    </rPh>
    <rPh sb="104" eb="106">
      <t>カイチク</t>
    </rPh>
    <rPh sb="106" eb="108">
      <t>コウシン</t>
    </rPh>
    <rPh sb="114" eb="116">
      <t>ユウセン</t>
    </rPh>
    <rPh sb="116" eb="118">
      <t>ジュンイ</t>
    </rPh>
    <rPh sb="121" eb="124">
      <t>ケイカクテキ</t>
    </rPh>
    <rPh sb="125" eb="127">
      <t>タイサク</t>
    </rPh>
    <rPh sb="128" eb="129">
      <t>オコナ</t>
    </rPh>
    <rPh sb="133" eb="135">
      <t>ヒツヨウ</t>
    </rPh>
    <phoneticPr fontId="4"/>
  </si>
  <si>
    <t>・供用開始後15年程度経過しているが、定期点検等の結果を踏まえると比較的良好な状態である。
・今後予想される施設の改築（更新・長寿命化）に向けて、施設の点検・調査を定期的に実施し、計画的な対策を講じなければならない。</t>
    <rPh sb="1" eb="3">
      <t>キョウヨウ</t>
    </rPh>
    <rPh sb="3" eb="5">
      <t>カイシ</t>
    </rPh>
    <rPh sb="5" eb="6">
      <t>ゴ</t>
    </rPh>
    <rPh sb="8" eb="9">
      <t>ネン</t>
    </rPh>
    <rPh sb="9" eb="11">
      <t>テイド</t>
    </rPh>
    <rPh sb="11" eb="13">
      <t>ケイカ</t>
    </rPh>
    <rPh sb="19" eb="21">
      <t>テイキ</t>
    </rPh>
    <rPh sb="21" eb="23">
      <t>テンケン</t>
    </rPh>
    <rPh sb="23" eb="24">
      <t>トウ</t>
    </rPh>
    <rPh sb="25" eb="27">
      <t>ケッカ</t>
    </rPh>
    <rPh sb="28" eb="29">
      <t>フ</t>
    </rPh>
    <rPh sb="33" eb="36">
      <t>ヒカクテキ</t>
    </rPh>
    <rPh sb="36" eb="38">
      <t>リョウコウ</t>
    </rPh>
    <rPh sb="39" eb="41">
      <t>ジョウタイ</t>
    </rPh>
    <rPh sb="48" eb="50">
      <t>コンゴ</t>
    </rPh>
    <rPh sb="50" eb="52">
      <t>ヨソウ</t>
    </rPh>
    <rPh sb="55" eb="57">
      <t>シセツ</t>
    </rPh>
    <rPh sb="58" eb="60">
      <t>カイチク</t>
    </rPh>
    <rPh sb="61" eb="63">
      <t>コウシン</t>
    </rPh>
    <rPh sb="64" eb="68">
      <t>チョウジュミョウカ</t>
    </rPh>
    <rPh sb="70" eb="71">
      <t>ム</t>
    </rPh>
    <rPh sb="74" eb="76">
      <t>シセツ</t>
    </rPh>
    <rPh sb="77" eb="79">
      <t>テンケン</t>
    </rPh>
    <rPh sb="80" eb="82">
      <t>チョウサ</t>
    </rPh>
    <rPh sb="83" eb="86">
      <t>テイキテキ</t>
    </rPh>
    <rPh sb="87" eb="89">
      <t>ジッシ</t>
    </rPh>
    <rPh sb="91" eb="94">
      <t>ケイカクテキ</t>
    </rPh>
    <rPh sb="95" eb="97">
      <t>タイサク</t>
    </rPh>
    <rPh sb="98" eb="99">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</si>
</sst>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C-4CC5-9849-E345563AD5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formatCode="#,##0.00;&quot;△&quot;#,##0.00">
                  <c:v>0</c:v>
                </c:pt>
                <c:pt idx="4">
                  <c:v>0.32</c:v>
                </c:pt>
              </c:numCache>
            </c:numRef>
          </c:val>
          <c:smooth val="0"/>
          <c:extLst>
            <c:ext xmlns:c16="http://schemas.microsoft.com/office/drawing/2014/chart" uri="{C3380CC4-5D6E-409C-BE32-E72D297353CC}">
              <c16:uniqueId val="{00000001-64AC-4CC5-9849-E345563AD5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c:v>
                </c:pt>
                <c:pt idx="1">
                  <c:v>34.1</c:v>
                </c:pt>
                <c:pt idx="2">
                  <c:v>33.200000000000003</c:v>
                </c:pt>
                <c:pt idx="3">
                  <c:v>37.1</c:v>
                </c:pt>
                <c:pt idx="4">
                  <c:v>36.200000000000003</c:v>
                </c:pt>
              </c:numCache>
            </c:numRef>
          </c:val>
          <c:extLst>
            <c:ext xmlns:c16="http://schemas.microsoft.com/office/drawing/2014/chart" uri="{C3380CC4-5D6E-409C-BE32-E72D297353CC}">
              <c16:uniqueId val="{00000000-0117-4438-B181-5EF24124DD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39.51</c:v>
                </c:pt>
                <c:pt idx="4">
                  <c:v>49.47</c:v>
                </c:pt>
              </c:numCache>
            </c:numRef>
          </c:val>
          <c:smooth val="0"/>
          <c:extLst>
            <c:ext xmlns:c16="http://schemas.microsoft.com/office/drawing/2014/chart" uri="{C3380CC4-5D6E-409C-BE32-E72D297353CC}">
              <c16:uniqueId val="{00000001-0117-4438-B181-5EF24124DD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49.8</c:v>
                </c:pt>
                <c:pt idx="1">
                  <c:v>52.15</c:v>
                </c:pt>
                <c:pt idx="2">
                  <c:v>57.5</c:v>
                </c:pt>
                <c:pt idx="3">
                  <c:v>61.18</c:v>
                </c:pt>
                <c:pt idx="4">
                  <c:v>61.39</c:v>
                </c:pt>
              </c:numCache>
            </c:numRef>
          </c:val>
          <c:extLst>
            <c:ext xmlns:c16="http://schemas.microsoft.com/office/drawing/2014/chart" uri="{C3380CC4-5D6E-409C-BE32-E72D297353CC}">
              <c16:uniqueId val="{00000000-53DD-47AA-A000-8FE3B14AD2E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61.03</c:v>
                </c:pt>
                <c:pt idx="4">
                  <c:v>82.06</c:v>
                </c:pt>
              </c:numCache>
            </c:numRef>
          </c:val>
          <c:smooth val="0"/>
          <c:extLst>
            <c:ext xmlns:c16="http://schemas.microsoft.com/office/drawing/2014/chart" uri="{C3380CC4-5D6E-409C-BE32-E72D297353CC}">
              <c16:uniqueId val="{00000001-53DD-47AA-A000-8FE3B14AD2E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99.05</c:v>
                </c:pt>
                <c:pt idx="1">
                  <c:v>100.6</c:v>
                </c:pt>
                <c:pt idx="2">
                  <c:v>102.32</c:v>
                </c:pt>
                <c:pt idx="3">
                  <c:v>101.68</c:v>
                </c:pt>
                <c:pt idx="4">
                  <c:v>103.26</c:v>
                </c:pt>
              </c:numCache>
            </c:numRef>
          </c:val>
          <c:extLst>
            <c:ext xmlns:c16="http://schemas.microsoft.com/office/drawing/2014/chart" uri="{C3380CC4-5D6E-409C-BE32-E72D297353CC}">
              <c16:uniqueId val="{00000000-B0F5-4ECB-8AC7-0AA0A07647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5-4ECB-8AC7-0AA0A07647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01-46F4-A384-C7FADF1C81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1-46F4-A384-C7FADF1C81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3-4702-837E-FA0D43F828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3-4702-837E-FA0D43F828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2-4E9A-9410-7BC810F74C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2-4E9A-9410-7BC810F74C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A3-4BE3-854A-75D28E987B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A3-4BE3-854A-75D28E987B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B0-41A2-8A3C-BEDF30E631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808.77</c:v>
                </c:pt>
                <c:pt idx="4">
                  <c:v>1245.0999999999999</c:v>
                </c:pt>
              </c:numCache>
            </c:numRef>
          </c:val>
          <c:smooth val="0"/>
          <c:extLst>
            <c:ext xmlns:c16="http://schemas.microsoft.com/office/drawing/2014/chart" uri="{C3380CC4-5D6E-409C-BE32-E72D297353CC}">
              <c16:uniqueId val="{00000001-CDB0-41A2-8A3C-BEDF30E631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62.05</c:v>
                </c:pt>
                <c:pt idx="1">
                  <c:v>57.44</c:v>
                </c:pt>
                <c:pt idx="2">
                  <c:v>62.29</c:v>
                </c:pt>
                <c:pt idx="3">
                  <c:v>55.25</c:v>
                </c:pt>
                <c:pt idx="4">
                  <c:v>60.26</c:v>
                </c:pt>
              </c:numCache>
            </c:numRef>
          </c:val>
          <c:extLst>
            <c:ext xmlns:c16="http://schemas.microsoft.com/office/drawing/2014/chart" uri="{C3380CC4-5D6E-409C-BE32-E72D297353CC}">
              <c16:uniqueId val="{00000000-FCBD-4AA3-9359-C9668308E2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48.2</c:v>
                </c:pt>
                <c:pt idx="4">
                  <c:v>79.77</c:v>
                </c:pt>
              </c:numCache>
            </c:numRef>
          </c:val>
          <c:smooth val="0"/>
          <c:extLst>
            <c:ext xmlns:c16="http://schemas.microsoft.com/office/drawing/2014/chart" uri="{C3380CC4-5D6E-409C-BE32-E72D297353CC}">
              <c16:uniqueId val="{00000001-FCBD-4AA3-9359-C9668308E2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251.57</c:v>
                </c:pt>
                <c:pt idx="1">
                  <c:v>269.14999999999998</c:v>
                </c:pt>
                <c:pt idx="2">
                  <c:v>250.16</c:v>
                </c:pt>
                <c:pt idx="3">
                  <c:v>282.52</c:v>
                </c:pt>
                <c:pt idx="4">
                  <c:v>263.14</c:v>
                </c:pt>
              </c:numCache>
            </c:numRef>
          </c:val>
          <c:extLst>
            <c:ext xmlns:c16="http://schemas.microsoft.com/office/drawing/2014/chart" uri="{C3380CC4-5D6E-409C-BE32-E72D297353CC}">
              <c16:uniqueId val="{00000000-4268-4961-B7BF-44AEA5B01E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345.96</c:v>
                </c:pt>
                <c:pt idx="4">
                  <c:v>214.56</c:v>
                </c:pt>
              </c:numCache>
            </c:numRef>
          </c:val>
          <c:smooth val="0"/>
          <c:extLst>
            <c:ext xmlns:c16="http://schemas.microsoft.com/office/drawing/2014/chart" uri="{C3380CC4-5D6E-409C-BE32-E72D297353CC}">
              <c16:uniqueId val="{00000001-4268-4961-B7BF-44AEA5B01E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那珂川町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15698</v>
      </c>
      <c r="AM8" s="51"/>
      <c r="AN8" s="51"/>
      <c r="AO8" s="51"/>
      <c r="AP8" s="51"/>
      <c r="AQ8" s="51"/>
      <c r="AR8" s="51"/>
      <c r="AS8" s="51"/>
      <c r="AT8" s="46">
        <f>データ!T6</f>
        <v>192.78</v>
      </c>
      <c r="AU8" s="46"/>
      <c r="AV8" s="46"/>
      <c r="AW8" s="46"/>
      <c r="AX8" s="46"/>
      <c r="AY8" s="46"/>
      <c r="AZ8" s="46"/>
      <c r="BA8" s="46"/>
      <c r="BB8" s="46">
        <f>データ!U6</f>
        <v>81.430000000000007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9.86</v>
      </c>
      <c r="Q10" s="46"/>
      <c r="R10" s="46"/>
      <c r="S10" s="46"/>
      <c r="T10" s="46"/>
      <c r="U10" s="46"/>
      <c r="V10" s="46"/>
      <c r="W10" s="46">
        <f>データ!Q6</f>
        <v>84.17</v>
      </c>
      <c r="X10" s="46"/>
      <c r="Y10" s="46"/>
      <c r="Z10" s="46"/>
      <c r="AA10" s="46"/>
      <c r="AB10" s="46"/>
      <c r="AC10" s="46"/>
      <c r="AD10" s="51">
        <f>データ!R6</f>
        <v>2820</v>
      </c>
      <c r="AE10" s="51"/>
      <c r="AF10" s="51"/>
      <c r="AG10" s="51"/>
      <c r="AH10" s="51"/>
      <c r="AI10" s="51"/>
      <c r="AJ10" s="51"/>
      <c r="AK10" s="2"/>
      <c r="AL10" s="51">
        <f>データ!V6</f>
        <v>1536</v>
      </c>
      <c r="AM10" s="51"/>
      <c r="AN10" s="51"/>
      <c r="AO10" s="51"/>
      <c r="AP10" s="51"/>
      <c r="AQ10" s="51"/>
      <c r="AR10" s="51"/>
      <c r="AS10" s="51"/>
      <c r="AT10" s="46">
        <f>データ!W6</f>
        <v>1.05</v>
      </c>
      <c r="AU10" s="46"/>
      <c r="AV10" s="46"/>
      <c r="AW10" s="46"/>
      <c r="AX10" s="46"/>
      <c r="AY10" s="46"/>
      <c r="AZ10" s="46"/>
      <c r="BA10" s="46"/>
      <c r="BB10" s="46">
        <f>データ!X6</f>
        <v>1462.86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g8z9zZi+Nh+QkwNfBD2hklLDrICfJo4akX4nG07i4cq6uYyuNxHl8iDGDkQTfiqBMe5hx+vUew+M30M+sBluw==" saltValue="m8MciUFWrqvuaGD+7ArS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94111</v>
      </c>
      <c r="D6" s="33">
        <f t="shared" si="3"/>
        <v>47</v>
      </c>
      <c r="E6" s="33">
        <f t="shared" si="3"/>
        <v>17</v>
      </c>
      <c r="F6" s="33">
        <f t="shared" si="3"/>
        <v>1</v>
      </c>
      <c r="G6" s="33">
        <f t="shared" si="3"/>
        <v>0</v>
      </c>
      <c r="H6" s="33" t="str">
        <f t="shared" si="3"/>
        <v>栃木県　那珂川町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9.86</v>
      </c>
      <c r="Q6" s="34">
        <f t="shared" si="3"/>
        <v>84.17</v>
      </c>
      <c r="R6" s="34">
        <f t="shared" si="3"/>
        <v>2820</v>
      </c>
      <c r="S6" s="34">
        <f t="shared" si="3"/>
        <v>15698</v>
      </c>
      <c r="T6" s="34">
        <f t="shared" si="3"/>
        <v>192.78</v>
      </c>
      <c r="U6" s="34">
        <f t="shared" si="3"/>
        <v>81.430000000000007</v>
      </c>
      <c r="V6" s="34">
        <f t="shared" si="3"/>
        <v>1536</v>
      </c>
      <c r="W6" s="34">
        <f t="shared" si="3"/>
        <v>1.05</v>
      </c>
      <c r="X6" s="34">
        <f t="shared" si="3"/>
        <v>1462.86</v>
      </c>
      <c r="Y6" s="35">
        <f>IF(Y7="",NA(),Y7)</f>
        <v>99.05</v>
      </c>
      <c r="Z6" s="35">
        <f t="shared" ref="Z6:AH6" si="4">IF(Z7="",NA(),Z7)</f>
        <v>100.6</v>
      </c>
      <c r="AA6" s="35">
        <f t="shared" si="4"/>
        <v>102.32</v>
      </c>
      <c r="AB6" s="35">
        <f t="shared" si="4"/>
        <v>101.68</v>
      </c>
      <c r="AC6" s="35">
        <f t="shared" si="4"/>
        <v>103.26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1217.7</v>
      </c>
      <c r="BM6" s="35">
        <f t="shared" si="7"/>
        <v>1689.65</v>
      </c>
      <c r="BN6" s="35">
        <f t="shared" si="7"/>
        <v>808.77</v>
      </c>
      <c r="BO6" s="35">
        <f t="shared" si="7"/>
        <v>1245.0999999999999</v>
      </c>
      <c r="BP6" s="34" t="str">
        <f>IF(BP7="","",IF(BP7="-","【-】","【"&amp;SUBSTITUTE(TEXT(BP7,"#,##0.00"),"-","△")&amp;"】"))</f>
        <v>【705.21】</v>
      </c>
      <c r="BQ6" s="35">
        <f>IF(BQ7="",NA(),BQ7)</f>
        <v>62.05</v>
      </c>
      <c r="BR6" s="35">
        <f t="shared" ref="BR6:BZ6" si="8">IF(BR7="",NA(),BR7)</f>
        <v>57.44</v>
      </c>
      <c r="BS6" s="35">
        <f t="shared" si="8"/>
        <v>62.29</v>
      </c>
      <c r="BT6" s="35">
        <f t="shared" si="8"/>
        <v>55.25</v>
      </c>
      <c r="BU6" s="35">
        <f t="shared" si="8"/>
        <v>60.26</v>
      </c>
      <c r="BV6" s="35">
        <f t="shared" si="8"/>
        <v>60.01</v>
      </c>
      <c r="BW6" s="35">
        <f t="shared" si="8"/>
        <v>66.680000000000007</v>
      </c>
      <c r="BX6" s="35">
        <f t="shared" si="8"/>
        <v>58.12</v>
      </c>
      <c r="BY6" s="35">
        <f t="shared" si="8"/>
        <v>48.2</v>
      </c>
      <c r="BZ6" s="35">
        <f t="shared" si="8"/>
        <v>79.77</v>
      </c>
      <c r="CA6" s="34" t="str">
        <f>IF(CA7="","",IF(CA7="-","【-】","【"&amp;SUBSTITUTE(TEXT(CA7,"#,##0.00"),"-","△")&amp;"】"))</f>
        <v>【98.96】</v>
      </c>
      <c r="CB6" s="35">
        <f>IF(CB7="",NA(),CB7)</f>
        <v>251.57</v>
      </c>
      <c r="CC6" s="35">
        <f t="shared" ref="CC6:CK6" si="9">IF(CC7="",NA(),CC7)</f>
        <v>269.14999999999998</v>
      </c>
      <c r="CD6" s="35">
        <f t="shared" si="9"/>
        <v>250.16</v>
      </c>
      <c r="CE6" s="35">
        <f t="shared" si="9"/>
        <v>282.52</v>
      </c>
      <c r="CF6" s="35">
        <f t="shared" si="9"/>
        <v>263.14</v>
      </c>
      <c r="CG6" s="35">
        <f t="shared" si="9"/>
        <v>277.67</v>
      </c>
      <c r="CH6" s="35">
        <f t="shared" si="9"/>
        <v>260.11</v>
      </c>
      <c r="CI6" s="35">
        <f t="shared" si="9"/>
        <v>304.98</v>
      </c>
      <c r="CJ6" s="35">
        <f t="shared" si="9"/>
        <v>345.96</v>
      </c>
      <c r="CK6" s="35">
        <f t="shared" si="9"/>
        <v>214.56</v>
      </c>
      <c r="CL6" s="34" t="str">
        <f>IF(CL7="","",IF(CL7="-","【-】","【"&amp;SUBSTITUTE(TEXT(CL7,"#,##0.00"),"-","△")&amp;"】"))</f>
        <v>【134.52】</v>
      </c>
      <c r="CM6" s="35">
        <f>IF(CM7="",NA(),CM7)</f>
        <v>34</v>
      </c>
      <c r="CN6" s="35">
        <f t="shared" ref="CN6:CV6" si="10">IF(CN7="",NA(),CN7)</f>
        <v>34.1</v>
      </c>
      <c r="CO6" s="35">
        <f t="shared" si="10"/>
        <v>33.200000000000003</v>
      </c>
      <c r="CP6" s="35">
        <f t="shared" si="10"/>
        <v>37.1</v>
      </c>
      <c r="CQ6" s="35">
        <f t="shared" si="10"/>
        <v>36.200000000000003</v>
      </c>
      <c r="CR6" s="35">
        <f t="shared" si="10"/>
        <v>41.28</v>
      </c>
      <c r="CS6" s="35">
        <f t="shared" si="10"/>
        <v>41.45</v>
      </c>
      <c r="CT6" s="35">
        <f t="shared" si="10"/>
        <v>36.97</v>
      </c>
      <c r="CU6" s="35">
        <f t="shared" si="10"/>
        <v>39.51</v>
      </c>
      <c r="CV6" s="35">
        <f t="shared" si="10"/>
        <v>49.47</v>
      </c>
      <c r="CW6" s="34" t="str">
        <f>IF(CW7="","",IF(CW7="-","【-】","【"&amp;SUBSTITUTE(TEXT(CW7,"#,##0.00"),"-","△")&amp;"】"))</f>
        <v>【59.57】</v>
      </c>
      <c r="CX6" s="35">
        <f>IF(CX7="",NA(),CX7)</f>
        <v>49.8</v>
      </c>
      <c r="CY6" s="35">
        <f t="shared" ref="CY6:DG6" si="11">IF(CY7="",NA(),CY7)</f>
        <v>52.15</v>
      </c>
      <c r="CZ6" s="35">
        <f t="shared" si="11"/>
        <v>57.5</v>
      </c>
      <c r="DA6" s="35">
        <f t="shared" si="11"/>
        <v>61.18</v>
      </c>
      <c r="DB6" s="35">
        <f t="shared" si="11"/>
        <v>61.39</v>
      </c>
      <c r="DC6" s="35">
        <f t="shared" si="11"/>
        <v>61.3</v>
      </c>
      <c r="DD6" s="35">
        <f t="shared" si="11"/>
        <v>64.510000000000005</v>
      </c>
      <c r="DE6" s="35">
        <f t="shared" si="11"/>
        <v>67.12</v>
      </c>
      <c r="DF6" s="35">
        <f t="shared" si="11"/>
        <v>61.03</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4">
        <f t="shared" si="14"/>
        <v>0</v>
      </c>
      <c r="EN6" s="35">
        <f t="shared" si="14"/>
        <v>0.32</v>
      </c>
      <c r="EO6" s="34" t="str">
        <f>IF(EO7="","",IF(EO7="-","【-】","【"&amp;SUBSTITUTE(TEXT(EO7,"#,##0.00"),"-","△")&amp;"】"))</f>
        <v>【0.30】</v>
      </c>
    </row>
    <row r="7" spans="1:145" s="36" customFormat="1" x14ac:dyDescent="0.15">
      <c r="A7" s="28"/>
      <c r="B7" s="37">
        <v>2020</v>
      </c>
      <c r="C7" s="37">
        <v>94111</v>
      </c>
      <c r="D7" s="37">
        <v>47</v>
      </c>
      <c r="E7" s="37">
        <v>17</v>
      </c>
      <c r="F7" s="37">
        <v>1</v>
      </c>
      <c r="G7" s="37">
        <v>0</v>
      </c>
      <c r="H7" s="37" t="s">
        <v>97</v>
      </c>
      <c r="I7" s="37" t="s">
        <v>98</v>
      </c>
      <c r="J7" s="37" t="s">
        <v>99</v>
      </c>
      <c r="K7" s="37" t="s">
        <v>100</v>
      </c>
      <c r="L7" s="37" t="s">
        <v>101</v>
      </c>
      <c r="M7" s="37" t="s">
        <v>102</v>
      </c>
      <c r="N7" s="38" t="s">
        <v>103</v>
      </c>
      <c r="O7" s="38" t="s">
        <v>104</v>
      </c>
      <c r="P7" s="38">
        <v>9.86</v>
      </c>
      <c r="Q7" s="38">
        <v>84.17</v>
      </c>
      <c r="R7" s="38">
        <v>2820</v>
      </c>
      <c r="S7" s="38">
        <v>15698</v>
      </c>
      <c r="T7" s="38">
        <v>192.78</v>
      </c>
      <c r="U7" s="38">
        <v>81.430000000000007</v>
      </c>
      <c r="V7" s="38">
        <v>1536</v>
      </c>
      <c r="W7" s="38">
        <v>1.05</v>
      </c>
      <c r="X7" s="38">
        <v>1462.86</v>
      </c>
      <c r="Y7" s="38">
        <v>99.05</v>
      </c>
      <c r="Z7" s="38">
        <v>100.6</v>
      </c>
      <c r="AA7" s="38">
        <v>102.32</v>
      </c>
      <c r="AB7" s="38">
        <v>101.68</v>
      </c>
      <c r="AC7" s="38">
        <v>103.26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1217.7</v>
      </c>
      <c r="BM7" s="38">
        <v>1689.65</v>
      </c>
      <c r="BN7" s="38">
        <v>808.77</v>
      </c>
      <c r="BO7" s="38">
        <v>1245.0999999999999</v>
      </c>
      <c r="BP7" s="38">
        <v>705.21</v>
      </c>
      <c r="BQ7" s="38">
        <v>62.05</v>
      </c>
      <c r="BR7" s="38">
        <v>57.44</v>
      </c>
      <c r="BS7" s="38">
        <v>62.29</v>
      </c>
      <c r="BT7" s="38">
        <v>55.25</v>
      </c>
      <c r="BU7" s="38">
        <v>60.26</v>
      </c>
      <c r="BV7" s="38">
        <v>60.01</v>
      </c>
      <c r="BW7" s="38">
        <v>66.680000000000007</v>
      </c>
      <c r="BX7" s="38">
        <v>58.12</v>
      </c>
      <c r="BY7" s="38">
        <v>48.2</v>
      </c>
      <c r="BZ7" s="38">
        <v>79.77</v>
      </c>
      <c r="CA7" s="38">
        <v>98.96</v>
      </c>
      <c r="CB7" s="38">
        <v>251.57</v>
      </c>
      <c r="CC7" s="38">
        <v>269.14999999999998</v>
      </c>
      <c r="CD7" s="38">
        <v>250.16</v>
      </c>
      <c r="CE7" s="38">
        <v>282.52</v>
      </c>
      <c r="CF7" s="38">
        <v>263.14</v>
      </c>
      <c r="CG7" s="38">
        <v>277.67</v>
      </c>
      <c r="CH7" s="38">
        <v>260.11</v>
      </c>
      <c r="CI7" s="38">
        <v>304.98</v>
      </c>
      <c r="CJ7" s="38">
        <v>345.96</v>
      </c>
      <c r="CK7" s="38">
        <v>214.56</v>
      </c>
      <c r="CL7" s="38">
        <v>134.52000000000001</v>
      </c>
      <c r="CM7" s="38">
        <v>34</v>
      </c>
      <c r="CN7" s="38">
        <v>34.1</v>
      </c>
      <c r="CO7" s="38">
        <v>33.200000000000003</v>
      </c>
      <c r="CP7" s="38">
        <v>37.1</v>
      </c>
      <c r="CQ7" s="38">
        <v>36.200000000000003</v>
      </c>
      <c r="CR7" s="38">
        <v>41.28</v>
      </c>
      <c r="CS7" s="38">
        <v>41.45</v>
      </c>
      <c r="CT7" s="38">
        <v>36.97</v>
      </c>
      <c r="CU7" s="38">
        <v>39.51</v>
      </c>
      <c r="CV7" s="38">
        <v>49.47</v>
      </c>
      <c r="CW7" s="38">
        <v>59.57</v>
      </c>
      <c r="CX7" s="38">
        <v>49.8</v>
      </c>
      <c r="CY7" s="38">
        <v>52.15</v>
      </c>
      <c r="CZ7" s="38">
        <v>57.5</v>
      </c>
      <c r="DA7" s="38">
        <v>61.18</v>
      </c>
      <c r="DB7" s="38">
        <v>61.39</v>
      </c>
      <c r="DC7" s="38">
        <v>61.3</v>
      </c>
      <c r="DD7" s="38">
        <v>64.510000000000005</v>
      </c>
      <c r="DE7" s="38">
        <v>67.12</v>
      </c>
      <c r="DF7" s="38">
        <v>61.03</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2022-01-14T05:30:42Z</cp:lastPrinted>
  <dcterms:created xsi:type="dcterms:W3CDTF">2021-12-03T07:44:17Z</dcterms:created>
  <dcterms:modified xsi:type="dcterms:W3CDTF">2022-02-23T03:34:56Z</dcterms:modified>
  <cp:category/>
</cp:coreProperties>
</file>