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L:\05財政担当\R4（2022）\④公営企業\02 公営企業決算統計\16 公営企業に係る経営比較分析表（令和３年度決算）の分析等について\07 県HP公開\４下水（公共）\"/>
    </mc:Choice>
  </mc:AlternateContent>
  <xr:revisionPtr revIDLastSave="0" documentId="13_ncr:1_{B359A631-DE3F-4E05-971A-A630037DD334}" xr6:coauthVersionLast="47" xr6:coauthVersionMax="47" xr10:uidLastSave="{00000000-0000-0000-0000-000000000000}"/>
  <workbookProtection workbookAlgorithmName="SHA-512" workbookHashValue="IkBuYh8+bJ3QlDxQooAUTg0zlBlLCTHyLKzR5nGGFvnAYgU64Q1CgeXALVgJX/Xb6HwDlm7RLMJV0hKdaaCXdw==" workbookSaltValue="s3UWyyFreQmW0vC6uuUGIw==" workbookSpinCount="100000" lockStructure="1"/>
  <bookViews>
    <workbookView xWindow="2868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<sst xmlns="http://schemas.openxmlformats.org/spreadsheetml/2006/main" count="236" uniqueCount="119">
  <si>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</si>
  <si>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</si>
  <si>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</si>
  <si>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</si>
  <si>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</si>
  <si>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</si>
  <si>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</si>
  <si>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</si>
  <si>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</si>
  <si>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</si>
  <si>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</si>
  <si>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</si>
  <si>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</si>
  <si>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</si>
  <si>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</si>
  <si>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</si>
  <si>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</si>
  <si>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</si>
  <si>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</si>
  <si>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</si>
  <si>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</si>
  <si>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</si>
  <si>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</si>
  <si>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</si>
  <si>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</si>
  <si>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</si>
  <si>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</si>
  <si>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</si>
  <si>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</si>
  <si>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</si>
  <si>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</si>
  <si>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</si>
  <si>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</si>
  <si>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</si>
  <si>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</si>
  <si>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</si>
  <si>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</si>
  <si>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</si>
  <si>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</si>
  <si>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</si>
  <si>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</si>
  <si>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</si>
  <si>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</si>
  <si>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</si>
  <si>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</si>
  <si>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</si>
  <si>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</si>
  <si>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</si>
  <si>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</si>
  <si>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</si>
  <si>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</si>
  <si>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</si>
  <si>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</si>
  <si>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</si>
  <si>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</si>
  <si>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</si>
  <si>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</si>
  <si>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</si>
  <si>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</si>
  <si>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</si>
  <si>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</si>
  <si>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</si>
  <si>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</si>
  <si>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</si>
  <si>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</si>
  <si>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</si>
  <si>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</si>
  <si>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</si>
  <si>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</si>
  <si>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</si>
  <si>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</si>
  <si>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</si>
  <si>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</si>
  <si>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</si>
  <si>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</si>
  <si>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</si>
  <si>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</si>
  <si>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</si>
  <si>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</si>
  <si>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</si>
  <si>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</si>
  <si>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</si>
  <si>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</si>
  <si>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</si>
  <si>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</si>
  <si>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</si>
  <si>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</si>
  <si>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</si>
  <si>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</si>
  <si>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</si>
  <si>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</si>
  <si>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</si>
  <si>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</si>
  <si>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</si>
  <si>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</si>
  <si>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</si>
  <si>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</si>
  <si>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那珂川町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</si>
  <si>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</si>
  <si>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</si>
  <si>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</si>
  <si>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</si>
  <si>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</si>
  <si>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</si>
  <si>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</si>
  <si>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</si>
  <si>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</si>
  <si>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</si>
  <si>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</si>
  <si>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</si>
  <si>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</si>
  <si>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</si>
  <si>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</si>
  <si>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</si>
  <si>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</si>
  <si>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</si>
  <si>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供用開始後15年程度経過しているが、定期点検等の結果を踏まえると比較的良好な状態であるが、今後予想される施設の老朽化に向けて、施設の点検・調査を定期的に実施し、計画的な対策を講じなければならない。</t>
    <phoneticPr fontId="4"/>
  </si>
  <si>
    <t>・水洗化率向上に向けた取組を行うとともに、経営健全化に向けた施策等を検討していく必要がある。
・処理区域内の面整備は概ね完了しており、新たな投資については予定はない。
・今後、老朽化に伴う改築更新については、設備の優先順位により計画的に対策を行っていく必要がある。</t>
    <phoneticPr fontId="4"/>
  </si>
  <si>
    <t>・汚水処理原単価が高く、経費回収率が100％を下回っていることから、汚水処理費を使用料収入で賄うのが困難な状況である。今後、使用料収入の増及び汚水処理費等の削減に向けた取組などの経営改善を図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</si>
</sst>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5E-47A6-8BAD-C11444CBEDA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0.56999999999999995</c:v>
                </c:pt>
                <c:pt idx="2" formatCode="#,##0.00;&quot;△&quot;#,##0.00">
                  <c:v>0</c:v>
                </c:pt>
                <c:pt idx="3">
                  <c:v>0.32</c:v>
                </c:pt>
                <c:pt idx="4">
                  <c:v>0.1</c:v>
                </c:pt>
              </c:numCache>
            </c:numRef>
          </c:val>
          <c:smooth val="0"/>
          <c:extLst>
            <c:ext xmlns:c16="http://schemas.microsoft.com/office/drawing/2014/chart" uri="{C3380CC4-5D6E-409C-BE32-E72D297353CC}">
              <c16:uniqueId val="{00000001-7F5E-47A6-8BAD-C11444CBEDA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34.1</c:v>
                </c:pt>
                <c:pt idx="1">
                  <c:v>33.200000000000003</c:v>
                </c:pt>
                <c:pt idx="2">
                  <c:v>37.1</c:v>
                </c:pt>
                <c:pt idx="3">
                  <c:v>36.200000000000003</c:v>
                </c:pt>
                <c:pt idx="4">
                  <c:v>37.299999999999997</c:v>
                </c:pt>
              </c:numCache>
            </c:numRef>
          </c:val>
          <c:extLst>
            <c:ext xmlns:c16="http://schemas.microsoft.com/office/drawing/2014/chart" uri="{C3380CC4-5D6E-409C-BE32-E72D297353CC}">
              <c16:uniqueId val="{00000000-E758-4D7D-BB45-1D3832626E0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41.45</c:v>
                </c:pt>
                <c:pt idx="1">
                  <c:v>36.97</c:v>
                </c:pt>
                <c:pt idx="2">
                  <c:v>39.51</c:v>
                </c:pt>
                <c:pt idx="3">
                  <c:v>49.47</c:v>
                </c:pt>
                <c:pt idx="4">
                  <c:v>48.19</c:v>
                </c:pt>
              </c:numCache>
            </c:numRef>
          </c:val>
          <c:smooth val="0"/>
          <c:extLst>
            <c:ext xmlns:c16="http://schemas.microsoft.com/office/drawing/2014/chart" uri="{C3380CC4-5D6E-409C-BE32-E72D297353CC}">
              <c16:uniqueId val="{00000001-E758-4D7D-BB45-1D3832626E0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52.15</c:v>
                </c:pt>
                <c:pt idx="1">
                  <c:v>57.5</c:v>
                </c:pt>
                <c:pt idx="2">
                  <c:v>61.18</c:v>
                </c:pt>
                <c:pt idx="3">
                  <c:v>61.39</c:v>
                </c:pt>
                <c:pt idx="4">
                  <c:v>61.49</c:v>
                </c:pt>
              </c:numCache>
            </c:numRef>
          </c:val>
          <c:extLst>
            <c:ext xmlns:c16="http://schemas.microsoft.com/office/drawing/2014/chart" uri="{C3380CC4-5D6E-409C-BE32-E72D297353CC}">
              <c16:uniqueId val="{00000000-D3A2-45D0-92A2-FF9B7ADF599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64.510000000000005</c:v>
                </c:pt>
                <c:pt idx="1">
                  <c:v>67.12</c:v>
                </c:pt>
                <c:pt idx="2">
                  <c:v>61.03</c:v>
                </c:pt>
                <c:pt idx="3">
                  <c:v>82.06</c:v>
                </c:pt>
                <c:pt idx="4">
                  <c:v>82.26</c:v>
                </c:pt>
              </c:numCache>
            </c:numRef>
          </c:val>
          <c:smooth val="0"/>
          <c:extLst>
            <c:ext xmlns:c16="http://schemas.microsoft.com/office/drawing/2014/chart" uri="{C3380CC4-5D6E-409C-BE32-E72D297353CC}">
              <c16:uniqueId val="{00000001-D3A2-45D0-92A2-FF9B7ADF599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100.6</c:v>
                </c:pt>
                <c:pt idx="1">
                  <c:v>102.32</c:v>
                </c:pt>
                <c:pt idx="2">
                  <c:v>101.68</c:v>
                </c:pt>
                <c:pt idx="3">
                  <c:v>103.26</c:v>
                </c:pt>
                <c:pt idx="4">
                  <c:v>95.33</c:v>
                </c:pt>
              </c:numCache>
            </c:numRef>
          </c:val>
          <c:extLst>
            <c:ext xmlns:c16="http://schemas.microsoft.com/office/drawing/2014/chart" uri="{C3380CC4-5D6E-409C-BE32-E72D297353CC}">
              <c16:uniqueId val="{00000000-4D61-4E0B-8386-B1CA24DCCD7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61-4E0B-8386-B1CA24DCCD7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4F-442C-BA38-4819E912AC3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4F-442C-BA38-4819E912AC3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D2-4BE1-ABAC-0927E7F27A1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D2-4BE1-ABAC-0927E7F27A1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48-4798-8AD5-122D5045D51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48-4798-8AD5-122D5045D51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D9-493B-97C2-1866E9238BF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D9-493B-97C2-1866E9238BF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31-4690-93AB-1A7F991EB02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1217.7</c:v>
                </c:pt>
                <c:pt idx="1">
                  <c:v>1689.65</c:v>
                </c:pt>
                <c:pt idx="2">
                  <c:v>808.77</c:v>
                </c:pt>
                <c:pt idx="3">
                  <c:v>1245.0999999999999</c:v>
                </c:pt>
                <c:pt idx="4">
                  <c:v>1108.8</c:v>
                </c:pt>
              </c:numCache>
            </c:numRef>
          </c:val>
          <c:smooth val="0"/>
          <c:extLst>
            <c:ext xmlns:c16="http://schemas.microsoft.com/office/drawing/2014/chart" uri="{C3380CC4-5D6E-409C-BE32-E72D297353CC}">
              <c16:uniqueId val="{00000001-0231-4690-93AB-1A7F991EB02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57.44</c:v>
                </c:pt>
                <c:pt idx="1">
                  <c:v>62.29</c:v>
                </c:pt>
                <c:pt idx="2">
                  <c:v>55.25</c:v>
                </c:pt>
                <c:pt idx="3">
                  <c:v>60.26</c:v>
                </c:pt>
                <c:pt idx="4">
                  <c:v>66.47</c:v>
                </c:pt>
              </c:numCache>
            </c:numRef>
          </c:val>
          <c:extLst>
            <c:ext xmlns:c16="http://schemas.microsoft.com/office/drawing/2014/chart" uri="{C3380CC4-5D6E-409C-BE32-E72D297353CC}">
              <c16:uniqueId val="{00000000-204C-44AC-BB60-48571666DA6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66.680000000000007</c:v>
                </c:pt>
                <c:pt idx="1">
                  <c:v>58.12</c:v>
                </c:pt>
                <c:pt idx="2">
                  <c:v>48.2</c:v>
                </c:pt>
                <c:pt idx="3">
                  <c:v>79.77</c:v>
                </c:pt>
                <c:pt idx="4">
                  <c:v>79.63</c:v>
                </c:pt>
              </c:numCache>
            </c:numRef>
          </c:val>
          <c:smooth val="0"/>
          <c:extLst>
            <c:ext xmlns:c16="http://schemas.microsoft.com/office/drawing/2014/chart" uri="{C3380CC4-5D6E-409C-BE32-E72D297353CC}">
              <c16:uniqueId val="{00000001-204C-44AC-BB60-48571666DA6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269.14999999999998</c:v>
                </c:pt>
                <c:pt idx="1">
                  <c:v>250.16</c:v>
                </c:pt>
                <c:pt idx="2">
                  <c:v>282.52</c:v>
                </c:pt>
                <c:pt idx="3">
                  <c:v>263.14</c:v>
                </c:pt>
                <c:pt idx="4">
                  <c:v>239.73</c:v>
                </c:pt>
              </c:numCache>
            </c:numRef>
          </c:val>
          <c:extLst>
            <c:ext xmlns:c16="http://schemas.microsoft.com/office/drawing/2014/chart" uri="{C3380CC4-5D6E-409C-BE32-E72D297353CC}">
              <c16:uniqueId val="{00000000-53BF-44B9-AF92-01EE2866420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260.11</c:v>
                </c:pt>
                <c:pt idx="1">
                  <c:v>304.98</c:v>
                </c:pt>
                <c:pt idx="2">
                  <c:v>345.96</c:v>
                </c:pt>
                <c:pt idx="3">
                  <c:v>214.56</c:v>
                </c:pt>
                <c:pt idx="4">
                  <c:v>213.66</c:v>
                </c:pt>
              </c:numCache>
            </c:numRef>
          </c:val>
          <c:smooth val="0"/>
          <c:extLst>
            <c:ext xmlns:c16="http://schemas.microsoft.com/office/drawing/2014/chart" uri="{C3380CC4-5D6E-409C-BE32-E72D297353CC}">
              <c16:uniqueId val="{00000001-53BF-44B9-AF92-01EE2866420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0" zoomScaleNormal="90" workbookViewId="0">
      <selection activeCell="B2" sqref="B2:BZ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栃木県　那珂川町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Cd2</v>
      </c>
      <c r="X8" s="40"/>
      <c r="Y8" s="40"/>
      <c r="Z8" s="40"/>
      <c r="AA8" s="40"/>
      <c r="AB8" s="40"/>
      <c r="AC8" s="40"/>
      <c r="AD8" s="41" t="str">
        <f>データ!$M$6</f>
        <v>非設置</v>
      </c>
      <c r="AE8" s="41"/>
      <c r="AF8" s="41"/>
      <c r="AG8" s="41"/>
      <c r="AH8" s="41"/>
      <c r="AI8" s="41"/>
      <c r="AJ8" s="41"/>
      <c r="AK8" s="3"/>
      <c r="AL8" s="42">
        <f>データ!S6</f>
        <v>15286</v>
      </c>
      <c r="AM8" s="42"/>
      <c r="AN8" s="42"/>
      <c r="AO8" s="42"/>
      <c r="AP8" s="42"/>
      <c r="AQ8" s="42"/>
      <c r="AR8" s="42"/>
      <c r="AS8" s="42"/>
      <c r="AT8" s="35">
        <f>データ!T6</f>
        <v>192.78</v>
      </c>
      <c r="AU8" s="35"/>
      <c r="AV8" s="35"/>
      <c r="AW8" s="35"/>
      <c r="AX8" s="35"/>
      <c r="AY8" s="35"/>
      <c r="AZ8" s="35"/>
      <c r="BA8" s="35"/>
      <c r="BB8" s="35">
        <f>データ!U6</f>
        <v>79.290000000000006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10</v>
      </c>
      <c r="Q10" s="35"/>
      <c r="R10" s="35"/>
      <c r="S10" s="35"/>
      <c r="T10" s="35"/>
      <c r="U10" s="35"/>
      <c r="V10" s="35"/>
      <c r="W10" s="35">
        <f>データ!Q6</f>
        <v>79.930000000000007</v>
      </c>
      <c r="X10" s="35"/>
      <c r="Y10" s="35"/>
      <c r="Z10" s="35"/>
      <c r="AA10" s="35"/>
      <c r="AB10" s="35"/>
      <c r="AC10" s="35"/>
      <c r="AD10" s="42">
        <f>データ!R6</f>
        <v>2820</v>
      </c>
      <c r="AE10" s="42"/>
      <c r="AF10" s="42"/>
      <c r="AG10" s="42"/>
      <c r="AH10" s="42"/>
      <c r="AI10" s="42"/>
      <c r="AJ10" s="42"/>
      <c r="AK10" s="2"/>
      <c r="AL10" s="42">
        <f>データ!V6</f>
        <v>1514</v>
      </c>
      <c r="AM10" s="42"/>
      <c r="AN10" s="42"/>
      <c r="AO10" s="42"/>
      <c r="AP10" s="42"/>
      <c r="AQ10" s="42"/>
      <c r="AR10" s="42"/>
      <c r="AS10" s="42"/>
      <c r="AT10" s="35">
        <f>データ!W6</f>
        <v>1.05</v>
      </c>
      <c r="AU10" s="35"/>
      <c r="AV10" s="35"/>
      <c r="AW10" s="35"/>
      <c r="AX10" s="35"/>
      <c r="AY10" s="35"/>
      <c r="AZ10" s="35"/>
      <c r="BA10" s="35"/>
      <c r="BB10" s="35">
        <f>データ!X6</f>
        <v>1441.9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43</v>
      </c>
      <c r="N86" s="12" t="s">
        <v>44</v>
      </c>
      <c r="O86" s="12" t="str">
        <f>データ!EO6</f>
        <v>【0.24】</v>
      </c>
    </row>
  </sheetData>
  <sheetProtection algorithmName="SHA-512" hashValue="XaJoSgP2qtDeDlgUxbRpLxLs8rJha5UTpi+AQbrH530SJ2JI19JE/LXv4K3gGjYpLMREsrf4+3cwqZ3v6IefFw==" saltValue="v/Ewd4rxFKSKwwI5xxiWr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2021</v>
      </c>
      <c r="C6" s="19">
        <f t="shared" ref="C6:X6" si="3">C7</f>
        <v>94111</v>
      </c>
      <c r="D6" s="19">
        <f t="shared" si="3"/>
        <v>47</v>
      </c>
      <c r="E6" s="19">
        <f t="shared" si="3"/>
        <v>17</v>
      </c>
      <c r="F6" s="19">
        <f t="shared" si="3"/>
        <v>1</v>
      </c>
      <c r="G6" s="19">
        <f t="shared" si="3"/>
        <v>0</v>
      </c>
      <c r="H6" s="19" t="str">
        <f t="shared" si="3"/>
        <v>栃木県　那珂川町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10</v>
      </c>
      <c r="Q6" s="20">
        <f t="shared" si="3"/>
        <v>79.930000000000007</v>
      </c>
      <c r="R6" s="20">
        <f t="shared" si="3"/>
        <v>2820</v>
      </c>
      <c r="S6" s="20">
        <f t="shared" si="3"/>
        <v>15286</v>
      </c>
      <c r="T6" s="20">
        <f t="shared" si="3"/>
        <v>192.78</v>
      </c>
      <c r="U6" s="20">
        <f t="shared" si="3"/>
        <v>79.290000000000006</v>
      </c>
      <c r="V6" s="20">
        <f t="shared" si="3"/>
        <v>1514</v>
      </c>
      <c r="W6" s="20">
        <f t="shared" si="3"/>
        <v>1.05</v>
      </c>
      <c r="X6" s="20">
        <f t="shared" si="3"/>
        <v>1441.9</v>
      </c>
      <c r="Y6" s="21">
        <f>IF(Y7="",NA(),Y7)</f>
        <v>100.6</v>
      </c>
      <c r="Z6" s="21">
        <f t="shared" ref="Z6:AH6" si="4">IF(Z7="",NA(),Z7)</f>
        <v>102.32</v>
      </c>
      <c r="AA6" s="21">
        <f t="shared" si="4"/>
        <v>101.68</v>
      </c>
      <c r="AB6" s="21">
        <f t="shared" si="4"/>
        <v>103.26</v>
      </c>
      <c r="AC6" s="21">
        <f t="shared" si="4"/>
        <v>95.33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1217.7</v>
      </c>
      <c r="BL6" s="21">
        <f t="shared" si="7"/>
        <v>1689.65</v>
      </c>
      <c r="BM6" s="21">
        <f t="shared" si="7"/>
        <v>808.77</v>
      </c>
      <c r="BN6" s="21">
        <f t="shared" si="7"/>
        <v>1245.0999999999999</v>
      </c>
      <c r="BO6" s="21">
        <f t="shared" si="7"/>
        <v>1108.8</v>
      </c>
      <c r="BP6" s="20" t="str">
        <f>IF(BP7="","",IF(BP7="-","【-】","【"&amp;SUBSTITUTE(TEXT(BP7,"#,##0.00"),"-","△")&amp;"】"))</f>
        <v>【669.11】</v>
      </c>
      <c r="BQ6" s="21">
        <f>IF(BQ7="",NA(),BQ7)</f>
        <v>57.44</v>
      </c>
      <c r="BR6" s="21">
        <f t="shared" ref="BR6:BZ6" si="8">IF(BR7="",NA(),BR7)</f>
        <v>62.29</v>
      </c>
      <c r="BS6" s="21">
        <f t="shared" si="8"/>
        <v>55.25</v>
      </c>
      <c r="BT6" s="21">
        <f t="shared" si="8"/>
        <v>60.26</v>
      </c>
      <c r="BU6" s="21">
        <f t="shared" si="8"/>
        <v>66.47</v>
      </c>
      <c r="BV6" s="21">
        <f t="shared" si="8"/>
        <v>66.680000000000007</v>
      </c>
      <c r="BW6" s="21">
        <f t="shared" si="8"/>
        <v>58.12</v>
      </c>
      <c r="BX6" s="21">
        <f t="shared" si="8"/>
        <v>48.2</v>
      </c>
      <c r="BY6" s="21">
        <f t="shared" si="8"/>
        <v>79.77</v>
      </c>
      <c r="BZ6" s="21">
        <f t="shared" si="8"/>
        <v>79.63</v>
      </c>
      <c r="CA6" s="20" t="str">
        <f>IF(CA7="","",IF(CA7="-","【-】","【"&amp;SUBSTITUTE(TEXT(CA7,"#,##0.00"),"-","△")&amp;"】"))</f>
        <v>【99.73】</v>
      </c>
      <c r="CB6" s="21">
        <f>IF(CB7="",NA(),CB7)</f>
        <v>269.14999999999998</v>
      </c>
      <c r="CC6" s="21">
        <f t="shared" ref="CC6:CK6" si="9">IF(CC7="",NA(),CC7)</f>
        <v>250.16</v>
      </c>
      <c r="CD6" s="21">
        <f t="shared" si="9"/>
        <v>282.52</v>
      </c>
      <c r="CE6" s="21">
        <f t="shared" si="9"/>
        <v>263.14</v>
      </c>
      <c r="CF6" s="21">
        <f t="shared" si="9"/>
        <v>239.73</v>
      </c>
      <c r="CG6" s="21">
        <f t="shared" si="9"/>
        <v>260.11</v>
      </c>
      <c r="CH6" s="21">
        <f t="shared" si="9"/>
        <v>304.98</v>
      </c>
      <c r="CI6" s="21">
        <f t="shared" si="9"/>
        <v>345.96</v>
      </c>
      <c r="CJ6" s="21">
        <f t="shared" si="9"/>
        <v>214.56</v>
      </c>
      <c r="CK6" s="21">
        <f t="shared" si="9"/>
        <v>213.66</v>
      </c>
      <c r="CL6" s="20" t="str">
        <f>IF(CL7="","",IF(CL7="-","【-】","【"&amp;SUBSTITUTE(TEXT(CL7,"#,##0.00"),"-","△")&amp;"】"))</f>
        <v>【134.98】</v>
      </c>
      <c r="CM6" s="21">
        <f>IF(CM7="",NA(),CM7)</f>
        <v>34.1</v>
      </c>
      <c r="CN6" s="21">
        <f t="shared" ref="CN6:CV6" si="10">IF(CN7="",NA(),CN7)</f>
        <v>33.200000000000003</v>
      </c>
      <c r="CO6" s="21">
        <f t="shared" si="10"/>
        <v>37.1</v>
      </c>
      <c r="CP6" s="21">
        <f t="shared" si="10"/>
        <v>36.200000000000003</v>
      </c>
      <c r="CQ6" s="21">
        <f t="shared" si="10"/>
        <v>37.299999999999997</v>
      </c>
      <c r="CR6" s="21">
        <f t="shared" si="10"/>
        <v>41.45</v>
      </c>
      <c r="CS6" s="21">
        <f t="shared" si="10"/>
        <v>36.97</v>
      </c>
      <c r="CT6" s="21">
        <f t="shared" si="10"/>
        <v>39.51</v>
      </c>
      <c r="CU6" s="21">
        <f t="shared" si="10"/>
        <v>49.47</v>
      </c>
      <c r="CV6" s="21">
        <f t="shared" si="10"/>
        <v>48.19</v>
      </c>
      <c r="CW6" s="20" t="str">
        <f>IF(CW7="","",IF(CW7="-","【-】","【"&amp;SUBSTITUTE(TEXT(CW7,"#,##0.00"),"-","△")&amp;"】"))</f>
        <v>【59.99】</v>
      </c>
      <c r="CX6" s="21">
        <f>IF(CX7="",NA(),CX7)</f>
        <v>52.15</v>
      </c>
      <c r="CY6" s="21">
        <f t="shared" ref="CY6:DG6" si="11">IF(CY7="",NA(),CY7)</f>
        <v>57.5</v>
      </c>
      <c r="CZ6" s="21">
        <f t="shared" si="11"/>
        <v>61.18</v>
      </c>
      <c r="DA6" s="21">
        <f t="shared" si="11"/>
        <v>61.39</v>
      </c>
      <c r="DB6" s="21">
        <f t="shared" si="11"/>
        <v>61.49</v>
      </c>
      <c r="DC6" s="21">
        <f t="shared" si="11"/>
        <v>64.510000000000005</v>
      </c>
      <c r="DD6" s="21">
        <f t="shared" si="11"/>
        <v>67.12</v>
      </c>
      <c r="DE6" s="21">
        <f t="shared" si="11"/>
        <v>61.03</v>
      </c>
      <c r="DF6" s="21">
        <f t="shared" si="11"/>
        <v>82.06</v>
      </c>
      <c r="DG6" s="21">
        <f t="shared" si="11"/>
        <v>82.26</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7.0000000000000007E-2</v>
      </c>
      <c r="EK6" s="21">
        <f t="shared" si="14"/>
        <v>0.56999999999999995</v>
      </c>
      <c r="EL6" s="20">
        <f t="shared" si="14"/>
        <v>0</v>
      </c>
      <c r="EM6" s="21">
        <f t="shared" si="14"/>
        <v>0.32</v>
      </c>
      <c r="EN6" s="21">
        <f t="shared" si="14"/>
        <v>0.1</v>
      </c>
      <c r="EO6" s="20" t="str">
        <f>IF(EO7="","",IF(EO7="-","【-】","【"&amp;SUBSTITUTE(TEXT(EO7,"#,##0.00"),"-","△")&amp;"】"))</f>
        <v>【0.24】</v>
      </c>
    </row>
    <row r="7" spans="1:145" s="22" customFormat="1" x14ac:dyDescent="0.2">
      <c r="A7" s="14"/>
      <c r="B7" s="23">
        <v>2021</v>
      </c>
      <c r="C7" s="23">
        <v>94111</v>
      </c>
      <c r="D7" s="23">
        <v>47</v>
      </c>
      <c r="E7" s="23">
        <v>17</v>
      </c>
      <c r="F7" s="23">
        <v>1</v>
      </c>
      <c r="G7" s="23">
        <v>0</v>
      </c>
      <c r="H7" s="23" t="s">
        <v>97</v>
      </c>
      <c r="I7" s="23" t="s">
        <v>98</v>
      </c>
      <c r="J7" s="23" t="s">
        <v>99</v>
      </c>
      <c r="K7" s="23" t="s">
        <v>100</v>
      </c>
      <c r="L7" s="23" t="s">
        <v>101</v>
      </c>
      <c r="M7" s="23" t="s">
        <v>102</v>
      </c>
      <c r="N7" s="24" t="s">
        <v>103</v>
      </c>
      <c r="O7" s="24" t="s">
        <v>104</v>
      </c>
      <c r="P7" s="24">
        <v>10</v>
      </c>
      <c r="Q7" s="24">
        <v>79.930000000000007</v>
      </c>
      <c r="R7" s="24">
        <v>2820</v>
      </c>
      <c r="S7" s="24">
        <v>15286</v>
      </c>
      <c r="T7" s="24">
        <v>192.78</v>
      </c>
      <c r="U7" s="24">
        <v>79.290000000000006</v>
      </c>
      <c r="V7" s="24">
        <v>1514</v>
      </c>
      <c r="W7" s="24">
        <v>1.05</v>
      </c>
      <c r="X7" s="24">
        <v>1441.9</v>
      </c>
      <c r="Y7" s="24">
        <v>100.6</v>
      </c>
      <c r="Z7" s="24">
        <v>102.32</v>
      </c>
      <c r="AA7" s="24">
        <v>101.68</v>
      </c>
      <c r="AB7" s="24">
        <v>103.26</v>
      </c>
      <c r="AC7" s="24">
        <v>95.33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1217.7</v>
      </c>
      <c r="BL7" s="24">
        <v>1689.65</v>
      </c>
      <c r="BM7" s="24">
        <v>808.77</v>
      </c>
      <c r="BN7" s="24">
        <v>1245.0999999999999</v>
      </c>
      <c r="BO7" s="24">
        <v>1108.8</v>
      </c>
      <c r="BP7" s="24">
        <v>669.11</v>
      </c>
      <c r="BQ7" s="24">
        <v>57.44</v>
      </c>
      <c r="BR7" s="24">
        <v>62.29</v>
      </c>
      <c r="BS7" s="24">
        <v>55.25</v>
      </c>
      <c r="BT7" s="24">
        <v>60.26</v>
      </c>
      <c r="BU7" s="24">
        <v>66.47</v>
      </c>
      <c r="BV7" s="24">
        <v>66.680000000000007</v>
      </c>
      <c r="BW7" s="24">
        <v>58.12</v>
      </c>
      <c r="BX7" s="24">
        <v>48.2</v>
      </c>
      <c r="BY7" s="24">
        <v>79.77</v>
      </c>
      <c r="BZ7" s="24">
        <v>79.63</v>
      </c>
      <c r="CA7" s="24">
        <v>99.73</v>
      </c>
      <c r="CB7" s="24">
        <v>269.14999999999998</v>
      </c>
      <c r="CC7" s="24">
        <v>250.16</v>
      </c>
      <c r="CD7" s="24">
        <v>282.52</v>
      </c>
      <c r="CE7" s="24">
        <v>263.14</v>
      </c>
      <c r="CF7" s="24">
        <v>239.73</v>
      </c>
      <c r="CG7" s="24">
        <v>260.11</v>
      </c>
      <c r="CH7" s="24">
        <v>304.98</v>
      </c>
      <c r="CI7" s="24">
        <v>345.96</v>
      </c>
      <c r="CJ7" s="24">
        <v>214.56</v>
      </c>
      <c r="CK7" s="24">
        <v>213.66</v>
      </c>
      <c r="CL7" s="24">
        <v>134.97999999999999</v>
      </c>
      <c r="CM7" s="24">
        <v>34.1</v>
      </c>
      <c r="CN7" s="24">
        <v>33.200000000000003</v>
      </c>
      <c r="CO7" s="24">
        <v>37.1</v>
      </c>
      <c r="CP7" s="24">
        <v>36.200000000000003</v>
      </c>
      <c r="CQ7" s="24">
        <v>37.299999999999997</v>
      </c>
      <c r="CR7" s="24">
        <v>41.45</v>
      </c>
      <c r="CS7" s="24">
        <v>36.97</v>
      </c>
      <c r="CT7" s="24">
        <v>39.51</v>
      </c>
      <c r="CU7" s="24">
        <v>49.47</v>
      </c>
      <c r="CV7" s="24">
        <v>48.19</v>
      </c>
      <c r="CW7" s="24">
        <v>59.99</v>
      </c>
      <c r="CX7" s="24">
        <v>52.15</v>
      </c>
      <c r="CY7" s="24">
        <v>57.5</v>
      </c>
      <c r="CZ7" s="24">
        <v>61.18</v>
      </c>
      <c r="DA7" s="24">
        <v>61.39</v>
      </c>
      <c r="DB7" s="24">
        <v>61.49</v>
      </c>
      <c r="DC7" s="24">
        <v>64.510000000000005</v>
      </c>
      <c r="DD7" s="24">
        <v>67.12</v>
      </c>
      <c r="DE7" s="24">
        <v>61.03</v>
      </c>
      <c r="DF7" s="24">
        <v>82.06</v>
      </c>
      <c r="DG7" s="24">
        <v>82.26</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7.0000000000000007E-2</v>
      </c>
      <c r="EK7" s="24">
        <v>0.56999999999999995</v>
      </c>
      <c r="EL7" s="24">
        <v>0</v>
      </c>
      <c r="EM7" s="24">
        <v>0.32</v>
      </c>
      <c r="EN7" s="24">
        <v>0.1</v>
      </c>
      <c r="EO7" s="24">
        <v>0.24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110</v>
      </c>
    </row>
    <row r="12" spans="1:145" x14ac:dyDescent="0.2">
      <c r="B12">
        <v>1</v>
      </c>
      <c r="C12">
        <v>1</v>
      </c>
      <c r="D12">
        <v>1</v>
      </c>
      <c r="E12">
        <v>2</v>
      </c>
      <c r="F12">
        <v>3</v>
      </c>
      <c r="G12" t="s">
        <v>111</v>
      </c>
    </row>
    <row r="13" spans="1:145" x14ac:dyDescent="0.2">
      <c r="B13" t="s">
        <v>112</v>
      </c>
      <c r="C13" t="s">
        <v>112</v>
      </c>
      <c r="D13" t="s">
        <v>113</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cp:lastPrinted>2023-01-18T04:43:03Z</cp:lastPrinted>
  <dcterms:created xsi:type="dcterms:W3CDTF">2023-01-12T23:52:45Z</dcterms:created>
  <dcterms:modified xsi:type="dcterms:W3CDTF">2023-02-01T23:57:20Z</dcterms:modified>
  <cp:category/>
</cp:coreProperties>
</file>