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25那珂川町（修正待ち）\02 修正（0229）\"/>
    </mc:Choice>
  </mc:AlternateContent>
  <xr:revisionPtr revIDLastSave="0" documentId="13_ncr:1_{D0BF8B77-8549-44E7-BC25-9694B1B4C4B2}" xr6:coauthVersionLast="47" xr6:coauthVersionMax="47" xr10:uidLastSave="{00000000-0000-0000-0000-000000000000}"/>
  <workbookProtection workbookAlgorithmName="SHA-512" workbookHashValue="JtdEJEzf0azwN/fkZM848mS2df3nrWty6++JLB16DaE+7jJx4wIwM6AoVrt2wAjK6+KQqv1gSfPhEyl8nWaAHQ==" workbookSaltValue="k0lVOJRLOWiYSWaqyE53dA==" workbookSpinCount="100000" lockStructure="1"/>
  <bookViews>
    <workbookView xWindow="28680" yWindow="16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AD10" i="4" s="1"/>
  <c r="Q6" i="5"/>
  <c r="W10" i="4" s="1"/>
  <c r="P6" i="5"/>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BB10" i="4"/>
  <c r="AT10" i="4"/>
  <c r="P10" i="4"/>
  <c r="I10" i="4"/>
  <c r="B10" i="4"/>
  <c r="AL8" i="4"/>
  <c r="P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<sst xmlns="http://schemas.openxmlformats.org/spreadsheetml/2006/main" count="236" uniqueCount="120">
  <si>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</si>
  <si>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</si>
  <si>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</si>
  <si>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</si>
  <si>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</si>
  <si>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</si>
  <si>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</si>
  <si>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</si>
  <si>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</si>
  <si>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</si>
  <si>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</si>
  <si>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</si>
  <si>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</si>
  <si>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</si>
  <si>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</si>
  <si>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</si>
  <si>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</si>
  <si>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</si>
  <si>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</si>
  <si>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</si>
  <si>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</si>
  <si>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</si>
  <si>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</si>
  <si>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</si>
  <si>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</si>
  <si>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</si>
  <si>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</si>
  <si>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</si>
  <si>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</si>
  <si>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</si>
  <si>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</si>
  <si>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</si>
  <si>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</si>
  <si>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</si>
  <si>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</si>
  <si>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</si>
  <si>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</si>
  <si>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</si>
  <si>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</si>
  <si>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</si>
  <si>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</si>
  <si>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</si>
  <si>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</si>
  <si>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</si>
  <si>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</si>
  <si>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</si>
  <si>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</si>
  <si>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</si>
  <si>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</si>
  <si>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</si>
  <si>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</si>
  <si>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</si>
  <si>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</si>
  <si>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</si>
  <si>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</si>
  <si>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</si>
  <si>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</si>
  <si>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</si>
  <si>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</si>
  <si>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</si>
  <si>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</si>
  <si>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</si>
  <si>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</si>
  <si>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</si>
  <si>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</si>
  <si>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</si>
  <si>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</si>
  <si>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</si>
  <si>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</si>
  <si>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</si>
  <si>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</si>
  <si>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</si>
  <si>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</si>
  <si>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</si>
  <si>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</si>
  <si>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</si>
  <si>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</si>
  <si>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</si>
  <si>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</si>
  <si>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</si>
  <si>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</si>
  <si>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</si>
  <si>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</si>
  <si>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</si>
  <si>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</si>
  <si>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</si>
  <si>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</si>
  <si>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</si>
  <si>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</si>
  <si>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</si>
  <si>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</si>
  <si>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</si>
  <si>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</si>
  <si>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</si>
  <si>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</si>
  <si>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</si>
  <si>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</si>
  <si>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</si>
  <si>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</si>
  <si>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</si>
  <si>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</si>
  <si>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</si>
  <si>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</si>
  <si>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</si>
  <si>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</si>
  <si>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</si>
  <si>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</si>
  <si>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</si>
  <si>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</si>
  <si>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</si>
  <si>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</si>
  <si>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</si>
  <si>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</si>
  <si>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</si>
  <si>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</si>
  <si>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</si>
  <si>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</si>
  <si>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供用開始後15年程度経過しているが、定期点検等の結果を踏まえると比較的良好な状態であるが、今後予想される施設の老朽化に向けて、施設の点検・調査を定期的に実施し、計画的な対策を講じなければならない。</t>
    <phoneticPr fontId="4"/>
  </si>
  <si>
    <t>・水洗化率向上に向けた取組を行うとともに、経営健全化に向けた施策等を検討していく必要がある。
・処理区域内の面整備は概ね完了しており、新たな投資の予定はない。
・今後、老朽化に伴う改築更新については、設備の優先順位により計画的に対策を行っていく必要がある。</t>
    <phoneticPr fontId="4"/>
  </si>
  <si>
    <t>・汚水処理原価が高く、経費回収率が100％を下回っていることから、汚水処理費を使用料収入で賄うのが困難な状況である。今後、使用料収入の増及び汚水処理費等の削減に向けた取組などの経営改善を図っていく必要がある。
・収益的収支比率が低く、100％を下回っていることから、使用料収入で経常経費を賄うのが困難な状況である。今後、使用料改定等を検討していく必要がある。
・施設利用率が平均を下回っており、今後、人口減少が予想されることから、適切な施設規模を検討していく必要がある。
・水洗化率が平均を下回っているため、町の広報を利用した水洗化率向上の取組を継続して行う必要がある。</t>
    <rPh sb="107" eb="109">
      <t>シュウエキ</t>
    </rPh>
    <rPh sb="109" eb="110">
      <t>テキ</t>
    </rPh>
    <rPh sb="110" eb="112">
      <t>シュウシ</t>
    </rPh>
    <rPh sb="112" eb="114">
      <t>ヒリツ</t>
    </rPh>
    <rPh sb="115" eb="116">
      <t>ヒク</t>
    </rPh>
    <rPh sb="120" eb="122">
      <t>シセツ</t>
    </rPh>
    <rPh sb="122" eb="124">
      <t>リヨウ</t>
    </rPh>
    <rPh sb="124" eb="125">
      <t>リツ</t>
    </rPh>
    <rPh sb="126" eb="128">
      <t>ヘイキン</t>
    </rPh>
    <rPh sb="142" eb="144">
      <t>ケイヒ</t>
    </rPh>
    <rPh sb="158" eb="160">
      <t>コンゴ</t>
    </rPh>
    <rPh sb="161" eb="163">
      <t>シヨウ</t>
    </rPh>
    <rPh sb="163" eb="164">
      <t>リョウ</t>
    </rPh>
    <rPh sb="164" eb="166">
      <t>カイテイ</t>
    </rPh>
    <rPh sb="166" eb="167">
      <t>トウ</t>
    </rPh>
    <rPh sb="168" eb="170">
      <t>ケントウ</t>
    </rPh>
    <rPh sb="174" eb="176">
      <t>ヒツヨウ</t>
    </rPh>
    <rPh sb="183" eb="185">
      <t>テキセツ</t>
    </rPh>
    <rPh sb="186" eb="188">
      <t>シセツ</t>
    </rPh>
    <rPh sb="188" eb="190">
      <t>キボ</t>
    </rPh>
    <rPh sb="191" eb="193">
      <t>ケントウ</t>
    </rPh>
    <rPh sb="197" eb="199">
      <t>ヒツヨウ</t>
    </rPh>
    <rPh sb="240" eb="243">
      <t>スイセンカ</t>
    </rPh>
    <rPh sb="243" eb="244">
      <t>リツ</t>
    </rPh>
    <rPh sb="245" eb="247">
      <t>ヘイキン</t>
    </rPh>
    <rPh sb="248" eb="250">
      <t>シタマワ</t>
    </rPh>
    <rPh sb="257" eb="258">
      <t>マチ</t>
    </rPh>
    <rPh sb="259" eb="261">
      <t>コウホウ</t>
    </rPh>
    <rPh sb="262" eb="264">
      <t>リヨウ</t>
    </rPh>
    <rPh sb="266" eb="269">
      <t>スイセンカ</t>
    </rPh>
    <rPh sb="269" eb="270">
      <t>リツ</t>
    </rPh>
    <rPh sb="270" eb="272">
      <t>コウジョウ</t>
    </rPh>
    <rPh sb="273" eb="274">
      <t>ト</t>
    </rPh>
    <rPh sb="274" eb="275">
      <t>ク</t>
    </rPh>
    <rPh sb="276" eb="278">
      <t>ケイゾク</t>
    </rPh>
    <rPh sb="280" eb="281">
      <t>オコナ</t>
    </rPh>
    <rPh sb="282" eb="2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</si>
</sst>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A1-49C0-A6C8-1A1AE2EDF9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0.56999999999999995</c:v>
                </c:pt>
                <c:pt idx="1">
                  <c:v>0</c:v>
                </c:pt>
                <c:pt idx="2" formatCode="#,##0.00;&quot;△&quot;#,##0.00;&quot;-&quot;">
                  <c:v>0.32</c:v>
                </c:pt>
                <c:pt idx="3" formatCode="#,##0.00;&quot;△&quot;#,##0.00;&quot;-&quot;">
                  <c:v>0.1</c:v>
                </c:pt>
                <c:pt idx="4" formatCode="#,##0.00;&quot;△&quot;#,##0.00;&quot;-&quot;">
                  <c:v>0.09</c:v>
                </c:pt>
              </c:numCache>
            </c:numRef>
          </c:val>
          <c:smooth val="0"/>
          <c:extLst>
            <c:ext xmlns:c16="http://schemas.microsoft.com/office/drawing/2014/chart" uri="{C3380CC4-5D6E-409C-BE32-E72D297353CC}">
              <c16:uniqueId val="{00000001-16A1-49C0-A6C8-1A1AE2EDF9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33.200000000000003</c:v>
                </c:pt>
                <c:pt idx="1">
                  <c:v>37.1</c:v>
                </c:pt>
                <c:pt idx="2">
                  <c:v>36.200000000000003</c:v>
                </c:pt>
                <c:pt idx="3">
                  <c:v>37.299999999999997</c:v>
                </c:pt>
                <c:pt idx="4">
                  <c:v>32.4</c:v>
                </c:pt>
              </c:numCache>
            </c:numRef>
          </c:val>
          <c:extLst>
            <c:ext xmlns:c16="http://schemas.microsoft.com/office/drawing/2014/chart" uri="{C3380CC4-5D6E-409C-BE32-E72D297353CC}">
              <c16:uniqueId val="{00000000-04DB-40EB-B6D0-DB3CE236C03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36.97</c:v>
                </c:pt>
                <c:pt idx="1">
                  <c:v>39.51</c:v>
                </c:pt>
                <c:pt idx="2">
                  <c:v>49.47</c:v>
                </c:pt>
                <c:pt idx="3">
                  <c:v>48.19</c:v>
                </c:pt>
                <c:pt idx="4">
                  <c:v>47.32</c:v>
                </c:pt>
              </c:numCache>
            </c:numRef>
          </c:val>
          <c:smooth val="0"/>
          <c:extLst>
            <c:ext xmlns:c16="http://schemas.microsoft.com/office/drawing/2014/chart" uri="{C3380CC4-5D6E-409C-BE32-E72D297353CC}">
              <c16:uniqueId val="{00000001-04DB-40EB-B6D0-DB3CE236C03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57.5</c:v>
                </c:pt>
                <c:pt idx="1">
                  <c:v>61.18</c:v>
                </c:pt>
                <c:pt idx="2">
                  <c:v>61.39</c:v>
                </c:pt>
                <c:pt idx="3">
                  <c:v>61.49</c:v>
                </c:pt>
                <c:pt idx="4">
                  <c:v>63.14</c:v>
                </c:pt>
              </c:numCache>
            </c:numRef>
          </c:val>
          <c:extLst>
            <c:ext xmlns:c16="http://schemas.microsoft.com/office/drawing/2014/chart" uri="{C3380CC4-5D6E-409C-BE32-E72D297353CC}">
              <c16:uniqueId val="{00000000-87E6-4A1E-B9F9-96133C80807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67.12</c:v>
                </c:pt>
                <c:pt idx="1">
                  <c:v>61.03</c:v>
                </c:pt>
                <c:pt idx="2">
                  <c:v>82.06</c:v>
                </c:pt>
                <c:pt idx="3">
                  <c:v>82.26</c:v>
                </c:pt>
                <c:pt idx="4">
                  <c:v>81.33</c:v>
                </c:pt>
              </c:numCache>
            </c:numRef>
          </c:val>
          <c:smooth val="0"/>
          <c:extLst>
            <c:ext xmlns:c16="http://schemas.microsoft.com/office/drawing/2014/chart" uri="{C3380CC4-5D6E-409C-BE32-E72D297353CC}">
              <c16:uniqueId val="{00000001-87E6-4A1E-B9F9-96133C80807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102.32</c:v>
                </c:pt>
                <c:pt idx="1">
                  <c:v>101.68</c:v>
                </c:pt>
                <c:pt idx="2">
                  <c:v>103.26</c:v>
                </c:pt>
                <c:pt idx="3">
                  <c:v>95.33</c:v>
                </c:pt>
                <c:pt idx="4">
                  <c:v>98.42</c:v>
                </c:pt>
              </c:numCache>
            </c:numRef>
          </c:val>
          <c:extLst>
            <c:ext xmlns:c16="http://schemas.microsoft.com/office/drawing/2014/chart" uri="{C3380CC4-5D6E-409C-BE32-E72D297353CC}">
              <c16:uniqueId val="{00000000-808D-4738-BDCE-B48FB2A591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8D-4738-BDCE-B48FB2A591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C5-491B-9F49-58B2EAAC261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C5-491B-9F49-58B2EAAC261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45-4A54-A534-9F0B3A0535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45-4A54-A534-9F0B3A0535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F6-4A04-9E56-C1404FEA620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F6-4A04-9E56-C1404FEA620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14-4590-85A9-FACCFA1572F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14-4590-85A9-FACCFA1572F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76-4C55-9C28-79677F8A816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1689.65</c:v>
                </c:pt>
                <c:pt idx="1">
                  <c:v>808.77</c:v>
                </c:pt>
                <c:pt idx="2">
                  <c:v>1245.0999999999999</c:v>
                </c:pt>
                <c:pt idx="3">
                  <c:v>1108.8</c:v>
                </c:pt>
                <c:pt idx="4">
                  <c:v>1194.56</c:v>
                </c:pt>
              </c:numCache>
            </c:numRef>
          </c:val>
          <c:smooth val="0"/>
          <c:extLst>
            <c:ext xmlns:c16="http://schemas.microsoft.com/office/drawing/2014/chart" uri="{C3380CC4-5D6E-409C-BE32-E72D297353CC}">
              <c16:uniqueId val="{00000001-9376-4C55-9C28-79677F8A816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62.29</c:v>
                </c:pt>
                <c:pt idx="1">
                  <c:v>55.25</c:v>
                </c:pt>
                <c:pt idx="2">
                  <c:v>60.26</c:v>
                </c:pt>
                <c:pt idx="3">
                  <c:v>66.47</c:v>
                </c:pt>
                <c:pt idx="4">
                  <c:v>54.9</c:v>
                </c:pt>
              </c:numCache>
            </c:numRef>
          </c:val>
          <c:extLst>
            <c:ext xmlns:c16="http://schemas.microsoft.com/office/drawing/2014/chart" uri="{C3380CC4-5D6E-409C-BE32-E72D297353CC}">
              <c16:uniqueId val="{00000000-D2B4-416C-BC53-8F86A5F583C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58.12</c:v>
                </c:pt>
                <c:pt idx="1">
                  <c:v>48.2</c:v>
                </c:pt>
                <c:pt idx="2">
                  <c:v>79.77</c:v>
                </c:pt>
                <c:pt idx="3">
                  <c:v>79.63</c:v>
                </c:pt>
                <c:pt idx="4">
                  <c:v>76.78</c:v>
                </c:pt>
              </c:numCache>
            </c:numRef>
          </c:val>
          <c:smooth val="0"/>
          <c:extLst>
            <c:ext xmlns:c16="http://schemas.microsoft.com/office/drawing/2014/chart" uri="{C3380CC4-5D6E-409C-BE32-E72D297353CC}">
              <c16:uniqueId val="{00000001-D2B4-416C-BC53-8F86A5F583C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250.16</c:v>
                </c:pt>
                <c:pt idx="1">
                  <c:v>282.52</c:v>
                </c:pt>
                <c:pt idx="2">
                  <c:v>263.14</c:v>
                </c:pt>
                <c:pt idx="3">
                  <c:v>239.73</c:v>
                </c:pt>
                <c:pt idx="4">
                  <c:v>294.05</c:v>
                </c:pt>
              </c:numCache>
            </c:numRef>
          </c:val>
          <c:extLst>
            <c:ext xmlns:c16="http://schemas.microsoft.com/office/drawing/2014/chart" uri="{C3380CC4-5D6E-409C-BE32-E72D297353CC}">
              <c16:uniqueId val="{00000000-7027-427F-90A3-3FB41F21382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304.98</c:v>
                </c:pt>
                <c:pt idx="1">
                  <c:v>345.96</c:v>
                </c:pt>
                <c:pt idx="2">
                  <c:v>214.56</c:v>
                </c:pt>
                <c:pt idx="3">
                  <c:v>213.66</c:v>
                </c:pt>
                <c:pt idx="4">
                  <c:v>224.31</c:v>
                </c:pt>
              </c:numCache>
            </c:numRef>
          </c:val>
          <c:smooth val="0"/>
          <c:extLst>
            <c:ext xmlns:c16="http://schemas.microsoft.com/office/drawing/2014/chart" uri="{C3380CC4-5D6E-409C-BE32-E72D297353CC}">
              <c16:uniqueId val="{00000001-7027-427F-90A3-3FB41F21382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那珂川町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14865</v>
      </c>
      <c r="AM8" s="45"/>
      <c r="AN8" s="45"/>
      <c r="AO8" s="45"/>
      <c r="AP8" s="45"/>
      <c r="AQ8" s="45"/>
      <c r="AR8" s="45"/>
      <c r="AS8" s="45"/>
      <c r="AT8" s="46">
        <f>データ!T6</f>
        <v>192.78</v>
      </c>
      <c r="AU8" s="46"/>
      <c r="AV8" s="46"/>
      <c r="AW8" s="46"/>
      <c r="AX8" s="46"/>
      <c r="AY8" s="46"/>
      <c r="AZ8" s="46"/>
      <c r="BA8" s="46"/>
      <c r="BB8" s="46">
        <f>データ!U6</f>
        <v>77.11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10</v>
      </c>
      <c r="Q10" s="46"/>
      <c r="R10" s="46"/>
      <c r="S10" s="46"/>
      <c r="T10" s="46"/>
      <c r="U10" s="46"/>
      <c r="V10" s="46"/>
      <c r="W10" s="46">
        <f>データ!Q6</f>
        <v>86.22</v>
      </c>
      <c r="X10" s="46"/>
      <c r="Y10" s="46"/>
      <c r="Z10" s="46"/>
      <c r="AA10" s="46"/>
      <c r="AB10" s="46"/>
      <c r="AC10" s="46"/>
      <c r="AD10" s="45">
        <f>データ!R6</f>
        <v>2820</v>
      </c>
      <c r="AE10" s="45"/>
      <c r="AF10" s="45"/>
      <c r="AG10" s="45"/>
      <c r="AH10" s="45"/>
      <c r="AI10" s="45"/>
      <c r="AJ10" s="45"/>
      <c r="AK10" s="2"/>
      <c r="AL10" s="45">
        <f>データ!V6</f>
        <v>1476</v>
      </c>
      <c r="AM10" s="45"/>
      <c r="AN10" s="45"/>
      <c r="AO10" s="45"/>
      <c r="AP10" s="45"/>
      <c r="AQ10" s="45"/>
      <c r="AR10" s="45"/>
      <c r="AS10" s="45"/>
      <c r="AT10" s="46">
        <f>データ!W6</f>
        <v>1.05</v>
      </c>
      <c r="AU10" s="46"/>
      <c r="AV10" s="46"/>
      <c r="AW10" s="46"/>
      <c r="AX10" s="46"/>
      <c r="AY10" s="46"/>
      <c r="AZ10" s="46"/>
      <c r="BA10" s="46"/>
      <c r="BB10" s="46">
        <f>データ!X6</f>
        <v>1405.71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43</v>
      </c>
      <c r="O86" s="12" t="str">
        <f>データ!EO6</f>
        <v>【0.23】</v>
      </c>
    </row>
  </sheetData>
  <sheetProtection algorithmName="SHA-512" hashValue="ySWvjvBA1KH/AoWgP3gk2TlICvNlrLfD/K2kTCll8q8BK5gP/3h2a94Vt1fN/fLks9K5Wkv+9vYrYvSo4mBu0Q==" saltValue="YDKhyJxBibE8hnGHvlFD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94111</v>
      </c>
      <c r="D6" s="19">
        <f t="shared" si="3"/>
        <v>47</v>
      </c>
      <c r="E6" s="19">
        <f t="shared" si="3"/>
        <v>17</v>
      </c>
      <c r="F6" s="19">
        <f t="shared" si="3"/>
        <v>1</v>
      </c>
      <c r="G6" s="19">
        <f t="shared" si="3"/>
        <v>0</v>
      </c>
      <c r="H6" s="19" t="str">
        <f t="shared" si="3"/>
        <v>栃木県　那珂川町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10</v>
      </c>
      <c r="Q6" s="20">
        <f t="shared" si="3"/>
        <v>86.22</v>
      </c>
      <c r="R6" s="20">
        <f t="shared" si="3"/>
        <v>2820</v>
      </c>
      <c r="S6" s="20">
        <f t="shared" si="3"/>
        <v>14865</v>
      </c>
      <c r="T6" s="20">
        <f t="shared" si="3"/>
        <v>192.78</v>
      </c>
      <c r="U6" s="20">
        <f t="shared" si="3"/>
        <v>77.11</v>
      </c>
      <c r="V6" s="20">
        <f t="shared" si="3"/>
        <v>1476</v>
      </c>
      <c r="W6" s="20">
        <f t="shared" si="3"/>
        <v>1.05</v>
      </c>
      <c r="X6" s="20">
        <f t="shared" si="3"/>
        <v>1405.71</v>
      </c>
      <c r="Y6" s="21">
        <f>IF(Y7="",NA(),Y7)</f>
        <v>102.32</v>
      </c>
      <c r="Z6" s="21">
        <f t="shared" ref="Z6:AH6" si="4">IF(Z7="",NA(),Z7)</f>
        <v>101.68</v>
      </c>
      <c r="AA6" s="21">
        <f t="shared" si="4"/>
        <v>103.26</v>
      </c>
      <c r="AB6" s="21">
        <f t="shared" si="4"/>
        <v>95.33</v>
      </c>
      <c r="AC6" s="21">
        <f t="shared" si="4"/>
        <v>98.42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1689.65</v>
      </c>
      <c r="BL6" s="21">
        <f t="shared" si="7"/>
        <v>808.77</v>
      </c>
      <c r="BM6" s="21">
        <f t="shared" si="7"/>
        <v>1245.0999999999999</v>
      </c>
      <c r="BN6" s="21">
        <f t="shared" si="7"/>
        <v>1108.8</v>
      </c>
      <c r="BO6" s="21">
        <f t="shared" si="7"/>
        <v>1194.56</v>
      </c>
      <c r="BP6" s="20" t="str">
        <f>IF(BP7="","",IF(BP7="-","【-】","【"&amp;SUBSTITUTE(TEXT(BP7,"#,##0.00"),"-","△")&amp;"】"))</f>
        <v>【652.82】</v>
      </c>
      <c r="BQ6" s="21">
        <f>IF(BQ7="",NA(),BQ7)</f>
        <v>62.29</v>
      </c>
      <c r="BR6" s="21">
        <f t="shared" ref="BR6:BZ6" si="8">IF(BR7="",NA(),BR7)</f>
        <v>55.25</v>
      </c>
      <c r="BS6" s="21">
        <f t="shared" si="8"/>
        <v>60.26</v>
      </c>
      <c r="BT6" s="21">
        <f t="shared" si="8"/>
        <v>66.47</v>
      </c>
      <c r="BU6" s="21">
        <f t="shared" si="8"/>
        <v>54.9</v>
      </c>
      <c r="BV6" s="21">
        <f t="shared" si="8"/>
        <v>58.12</v>
      </c>
      <c r="BW6" s="21">
        <f t="shared" si="8"/>
        <v>48.2</v>
      </c>
      <c r="BX6" s="21">
        <f t="shared" si="8"/>
        <v>79.77</v>
      </c>
      <c r="BY6" s="21">
        <f t="shared" si="8"/>
        <v>79.63</v>
      </c>
      <c r="BZ6" s="21">
        <f t="shared" si="8"/>
        <v>76.78</v>
      </c>
      <c r="CA6" s="20" t="str">
        <f>IF(CA7="","",IF(CA7="-","【-】","【"&amp;SUBSTITUTE(TEXT(CA7,"#,##0.00"),"-","△")&amp;"】"))</f>
        <v>【97.61】</v>
      </c>
      <c r="CB6" s="21">
        <f>IF(CB7="",NA(),CB7)</f>
        <v>250.16</v>
      </c>
      <c r="CC6" s="21">
        <f t="shared" ref="CC6:CK6" si="9">IF(CC7="",NA(),CC7)</f>
        <v>282.52</v>
      </c>
      <c r="CD6" s="21">
        <f t="shared" si="9"/>
        <v>263.14</v>
      </c>
      <c r="CE6" s="21">
        <f t="shared" si="9"/>
        <v>239.73</v>
      </c>
      <c r="CF6" s="21">
        <f t="shared" si="9"/>
        <v>294.05</v>
      </c>
      <c r="CG6" s="21">
        <f t="shared" si="9"/>
        <v>304.98</v>
      </c>
      <c r="CH6" s="21">
        <f t="shared" si="9"/>
        <v>345.96</v>
      </c>
      <c r="CI6" s="21">
        <f t="shared" si="9"/>
        <v>214.56</v>
      </c>
      <c r="CJ6" s="21">
        <f t="shared" si="9"/>
        <v>213.66</v>
      </c>
      <c r="CK6" s="21">
        <f t="shared" si="9"/>
        <v>224.31</v>
      </c>
      <c r="CL6" s="20" t="str">
        <f>IF(CL7="","",IF(CL7="-","【-】","【"&amp;SUBSTITUTE(TEXT(CL7,"#,##0.00"),"-","△")&amp;"】"))</f>
        <v>【138.29】</v>
      </c>
      <c r="CM6" s="21">
        <f>IF(CM7="",NA(),CM7)</f>
        <v>33.200000000000003</v>
      </c>
      <c r="CN6" s="21">
        <f t="shared" ref="CN6:CV6" si="10">IF(CN7="",NA(),CN7)</f>
        <v>37.1</v>
      </c>
      <c r="CO6" s="21">
        <f t="shared" si="10"/>
        <v>36.200000000000003</v>
      </c>
      <c r="CP6" s="21">
        <f t="shared" si="10"/>
        <v>37.299999999999997</v>
      </c>
      <c r="CQ6" s="21">
        <f t="shared" si="10"/>
        <v>32.4</v>
      </c>
      <c r="CR6" s="21">
        <f t="shared" si="10"/>
        <v>36.97</v>
      </c>
      <c r="CS6" s="21">
        <f t="shared" si="10"/>
        <v>39.51</v>
      </c>
      <c r="CT6" s="21">
        <f t="shared" si="10"/>
        <v>49.47</v>
      </c>
      <c r="CU6" s="21">
        <f t="shared" si="10"/>
        <v>48.19</v>
      </c>
      <c r="CV6" s="21">
        <f t="shared" si="10"/>
        <v>47.32</v>
      </c>
      <c r="CW6" s="20" t="str">
        <f>IF(CW7="","",IF(CW7="-","【-】","【"&amp;SUBSTITUTE(TEXT(CW7,"#,##0.00"),"-","△")&amp;"】"))</f>
        <v>【59.10】</v>
      </c>
      <c r="CX6" s="21">
        <f>IF(CX7="",NA(),CX7)</f>
        <v>57.5</v>
      </c>
      <c r="CY6" s="21">
        <f t="shared" ref="CY6:DG6" si="11">IF(CY7="",NA(),CY7)</f>
        <v>61.18</v>
      </c>
      <c r="CZ6" s="21">
        <f t="shared" si="11"/>
        <v>61.39</v>
      </c>
      <c r="DA6" s="21">
        <f t="shared" si="11"/>
        <v>61.49</v>
      </c>
      <c r="DB6" s="21">
        <f t="shared" si="11"/>
        <v>63.14</v>
      </c>
      <c r="DC6" s="21">
        <f t="shared" si="11"/>
        <v>67.12</v>
      </c>
      <c r="DD6" s="21">
        <f t="shared" si="11"/>
        <v>61.03</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0.56999999999999995</v>
      </c>
      <c r="EK6" s="20">
        <f t="shared" si="14"/>
        <v>0</v>
      </c>
      <c r="EL6" s="21">
        <f t="shared" si="14"/>
        <v>0.32</v>
      </c>
      <c r="EM6" s="21">
        <f t="shared" si="14"/>
        <v>0.1</v>
      </c>
      <c r="EN6" s="21">
        <f t="shared" si="14"/>
        <v>0.09</v>
      </c>
      <c r="EO6" s="20" t="str">
        <f>IF(EO7="","",IF(EO7="-","【-】","【"&amp;SUBSTITUTE(TEXT(EO7,"#,##0.00"),"-","△")&amp;"】"))</f>
        <v>【0.23】</v>
      </c>
    </row>
    <row r="7" spans="1:145" s="22" customFormat="1" x14ac:dyDescent="0.2">
      <c r="A7" s="14"/>
      <c r="B7" s="23">
        <v>2022</v>
      </c>
      <c r="C7" s="23">
        <v>94111</v>
      </c>
      <c r="D7" s="23">
        <v>47</v>
      </c>
      <c r="E7" s="23">
        <v>17</v>
      </c>
      <c r="F7" s="23">
        <v>1</v>
      </c>
      <c r="G7" s="23">
        <v>0</v>
      </c>
      <c r="H7" s="23" t="s">
        <v>98</v>
      </c>
      <c r="I7" s="23" t="s">
        <v>99</v>
      </c>
      <c r="J7" s="23" t="s">
        <v>100</v>
      </c>
      <c r="K7" s="23" t="s">
        <v>101</v>
      </c>
      <c r="L7" s="23" t="s">
        <v>102</v>
      </c>
      <c r="M7" s="23" t="s">
        <v>103</v>
      </c>
      <c r="N7" s="24" t="s">
        <v>104</v>
      </c>
      <c r="O7" s="24" t="s">
        <v>105</v>
      </c>
      <c r="P7" s="24">
        <v>10</v>
      </c>
      <c r="Q7" s="24">
        <v>86.22</v>
      </c>
      <c r="R7" s="24">
        <v>2820</v>
      </c>
      <c r="S7" s="24">
        <v>14865</v>
      </c>
      <c r="T7" s="24">
        <v>192.78</v>
      </c>
      <c r="U7" s="24">
        <v>77.11</v>
      </c>
      <c r="V7" s="24">
        <v>1476</v>
      </c>
      <c r="W7" s="24">
        <v>1.05</v>
      </c>
      <c r="X7" s="24">
        <v>1405.71</v>
      </c>
      <c r="Y7" s="24">
        <v>102.32</v>
      </c>
      <c r="Z7" s="24">
        <v>101.68</v>
      </c>
      <c r="AA7" s="24">
        <v>103.26</v>
      </c>
      <c r="AB7" s="24">
        <v>95.33</v>
      </c>
      <c r="AC7" s="24">
        <v>98.42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1689.65</v>
      </c>
      <c r="BL7" s="24">
        <v>808.77</v>
      </c>
      <c r="BM7" s="24">
        <v>1245.0999999999999</v>
      </c>
      <c r="BN7" s="24">
        <v>1108.8</v>
      </c>
      <c r="BO7" s="24">
        <v>1194.56</v>
      </c>
      <c r="BP7" s="24">
        <v>652.82000000000005</v>
      </c>
      <c r="BQ7" s="24">
        <v>62.29</v>
      </c>
      <c r="BR7" s="24">
        <v>55.25</v>
      </c>
      <c r="BS7" s="24">
        <v>60.26</v>
      </c>
      <c r="BT7" s="24">
        <v>66.47</v>
      </c>
      <c r="BU7" s="24">
        <v>54.9</v>
      </c>
      <c r="BV7" s="24">
        <v>58.12</v>
      </c>
      <c r="BW7" s="24">
        <v>48.2</v>
      </c>
      <c r="BX7" s="24">
        <v>79.77</v>
      </c>
      <c r="BY7" s="24">
        <v>79.63</v>
      </c>
      <c r="BZ7" s="24">
        <v>76.78</v>
      </c>
      <c r="CA7" s="24">
        <v>97.61</v>
      </c>
      <c r="CB7" s="24">
        <v>250.16</v>
      </c>
      <c r="CC7" s="24">
        <v>282.52</v>
      </c>
      <c r="CD7" s="24">
        <v>263.14</v>
      </c>
      <c r="CE7" s="24">
        <v>239.73</v>
      </c>
      <c r="CF7" s="24">
        <v>294.05</v>
      </c>
      <c r="CG7" s="24">
        <v>304.98</v>
      </c>
      <c r="CH7" s="24">
        <v>345.96</v>
      </c>
      <c r="CI7" s="24">
        <v>214.56</v>
      </c>
      <c r="CJ7" s="24">
        <v>213.66</v>
      </c>
      <c r="CK7" s="24">
        <v>224.31</v>
      </c>
      <c r="CL7" s="24">
        <v>138.29</v>
      </c>
      <c r="CM7" s="24">
        <v>33.200000000000003</v>
      </c>
      <c r="CN7" s="24">
        <v>37.1</v>
      </c>
      <c r="CO7" s="24">
        <v>36.200000000000003</v>
      </c>
      <c r="CP7" s="24">
        <v>37.299999999999997</v>
      </c>
      <c r="CQ7" s="24">
        <v>32.4</v>
      </c>
      <c r="CR7" s="24">
        <v>36.97</v>
      </c>
      <c r="CS7" s="24">
        <v>39.51</v>
      </c>
      <c r="CT7" s="24">
        <v>49.47</v>
      </c>
      <c r="CU7" s="24">
        <v>48.19</v>
      </c>
      <c r="CV7" s="24">
        <v>47.32</v>
      </c>
      <c r="CW7" s="24">
        <v>59.1</v>
      </c>
      <c r="CX7" s="24">
        <v>57.5</v>
      </c>
      <c r="CY7" s="24">
        <v>61.18</v>
      </c>
      <c r="CZ7" s="24">
        <v>61.39</v>
      </c>
      <c r="DA7" s="24">
        <v>61.49</v>
      </c>
      <c r="DB7" s="24">
        <v>63.14</v>
      </c>
      <c r="DC7" s="24">
        <v>67.12</v>
      </c>
      <c r="DD7" s="24">
        <v>61.03</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0.56999999999999995</v>
      </c>
      <c r="EK7" s="24">
        <v>0</v>
      </c>
      <c r="EL7" s="24">
        <v>0.32</v>
      </c>
      <c r="EM7" s="24">
        <v>0.1</v>
      </c>
      <c r="EN7" s="24">
        <v>0.09</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2024-02-29T02:12:55Z</cp:lastPrinted>
  <dcterms:created xsi:type="dcterms:W3CDTF">2023-12-12T02:46:43Z</dcterms:created>
  <dcterms:modified xsi:type="dcterms:W3CDTF">2024-02-29T06:00:57Z</dcterms:modified>
  <cp:category/>
</cp:coreProperties>
</file>