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3簡水\"/>
    </mc:Choice>
  </mc:AlternateContent>
  <workbookProtection workbookPassword="B319" lockStructure="1"/>
  <bookViews>
    <workbookView xWindow="0" yWindow="0" windowWidth="20490" windowHeight="77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BB10" i="4"/>
  <c r="AT10" i="4"/>
  <c r="AL10" i="4"/>
  <c r="I10" i="4"/>
  <c r="B10" i="4"/>
  <c r="BB8" i="4"/>
  <c r="AT8" i="4"/>
  <c r="P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<sst xmlns="http://schemas.openxmlformats.org/spreadsheetml/2006/main" count="237" uniqueCount="124">
  <si>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</si>
  <si>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</si>
  <si>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</si>
  <si>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</si>
  <si>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</si>
  <si>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</si>
  <si>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</si>
  <si>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</si>
  <si>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</si>
  <si>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</si>
  <si>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</si>
  <si>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</si>
  <si>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</si>
  <si>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</si>
  <si>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</si>
  <si>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</si>
  <si>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</si>
  <si>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</si>
  <si>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</si>
  <si>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</si>
  <si>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</si>
  <si>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</si>
  <si>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</si>
  <si>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</si>
  <si>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</si>
  <si>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</si>
  <si>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</si>
  <si>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</si>
  <si>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</si>
  <si>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</si>
  <si>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</si>
  <si>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</si>
  <si>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</si>
  <si>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</si>
  <si>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</si>
  <si>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</si>
  <si>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</si>
  <si>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</si>
  <si>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</si>
  <si>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</si>
  <si>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</si>
  <si>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</si>
  <si>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</si>
  <si>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</si>
  <si>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</si>
  <si>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</si>
  <si>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</si>
  <si>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</si>
  <si>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</si>
  <si>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</si>
  <si>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</si>
  <si>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</si>
  <si>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</si>
  <si>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</si>
  <si>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</si>
  <si>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</si>
  <si>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</si>
  <si>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</si>
  <si>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</si>
  <si>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</si>
  <si>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</si>
  <si>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</si>
  <si>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</si>
  <si>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</si>
  <si>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</si>
  <si>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</si>
  <si>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</si>
  <si>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</si>
  <si>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</si>
  <si>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</si>
  <si>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</si>
  <si>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</si>
  <si>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</si>
  <si>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</si>
  <si>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</si>
  <si>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</si>
  <si>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</si>
  <si>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</si>
  <si>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</si>
  <si>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</si>
  <si>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</si>
  <si>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</si>
  <si>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</si>
  <si>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</si>
  <si>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</si>
  <si>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</si>
  <si>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</si>
  <si>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</si>
  <si>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</si>
  <si>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</si>
  <si>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</si>
  <si>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</si>
  <si>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</si>
  <si>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</si>
  <si>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</si>
  <si>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</si>
  <si>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</si>
  <si>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</si>
  <si>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</si>
  <si>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</si>
  <si>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</si>
  <si>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</si>
  <si>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</si>
  <si>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</si>
  <si>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</si>
  <si>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</si>
  <si>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</si>
  <si>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</si>
  <si>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那珂川町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</si>
  <si>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</si>
  <si>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</si>
  <si>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</si>
  <si>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</si>
  <si>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</si>
  <si>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</si>
  <si>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</si>
  <si>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</si>
  <si>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</si>
  <si>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</si>
  <si>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</si>
  <si>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③管路更新率の増加は管路の老朽化による布設替え工事によるもので、今後も管の老朽化が進むに伴い増加する見込みである。</t>
    <rPh sb="1" eb="3">
      <t>カンロ</t>
    </rPh>
    <rPh sb="3" eb="5">
      <t>コウシン</t>
    </rPh>
    <rPh sb="5" eb="6">
      <t>リツ</t>
    </rPh>
    <rPh sb="7" eb="9">
      <t>ゾウカ</t>
    </rPh>
    <rPh sb="10" eb="12">
      <t>カンロ</t>
    </rPh>
    <rPh sb="13" eb="16">
      <t>ロウキュウカ</t>
    </rPh>
    <rPh sb="19" eb="21">
      <t>フセツ</t>
    </rPh>
    <rPh sb="21" eb="22">
      <t>カ</t>
    </rPh>
    <rPh sb="23" eb="25">
      <t>コウジ</t>
    </rPh>
    <rPh sb="32" eb="34">
      <t>コンゴ</t>
    </rPh>
    <rPh sb="35" eb="36">
      <t>カン</t>
    </rPh>
    <rPh sb="37" eb="40">
      <t>ロウキュウカ</t>
    </rPh>
    <rPh sb="41" eb="42">
      <t>スス</t>
    </rPh>
    <rPh sb="44" eb="45">
      <t>トモナ</t>
    </rPh>
    <rPh sb="46" eb="48">
      <t>ゾウカ</t>
    </rPh>
    <rPh sb="50" eb="52">
      <t>ミコ</t>
    </rPh>
    <phoneticPr fontId="4"/>
  </si>
  <si>
    <t>現在の経営状況においては良好である。
しかし、今後、施設や管路の老朽化等に伴う費用の増加や水道利用者の減少により経営状況が変化していくと思われる。
そのため、計画的継続的に工事・更新を行うことで、経営の健全化を維持していくことが必要である。</t>
    <rPh sb="0" eb="2">
      <t>ゲンザイ</t>
    </rPh>
    <rPh sb="3" eb="5">
      <t>ケイエイ</t>
    </rPh>
    <rPh sb="5" eb="7">
      <t>ジョウキョウ</t>
    </rPh>
    <rPh sb="12" eb="14">
      <t>リョウコウ</t>
    </rPh>
    <rPh sb="23" eb="25">
      <t>コンゴ</t>
    </rPh>
    <rPh sb="26" eb="28">
      <t>シセツ</t>
    </rPh>
    <rPh sb="29" eb="31">
      <t>カンロ</t>
    </rPh>
    <rPh sb="32" eb="35">
      <t>ロウキュウカ</t>
    </rPh>
    <rPh sb="35" eb="36">
      <t>トウ</t>
    </rPh>
    <rPh sb="37" eb="38">
      <t>トモナ</t>
    </rPh>
    <rPh sb="39" eb="41">
      <t>ヒヨウ</t>
    </rPh>
    <rPh sb="42" eb="43">
      <t>ゾウ</t>
    </rPh>
    <rPh sb="43" eb="44">
      <t>カ</t>
    </rPh>
    <rPh sb="45" eb="47">
      <t>スイドウ</t>
    </rPh>
    <rPh sb="47" eb="50">
      <t>リヨウシャ</t>
    </rPh>
    <rPh sb="51" eb="53">
      <t>ゲンショウ</t>
    </rPh>
    <rPh sb="56" eb="58">
      <t>ケイエイ</t>
    </rPh>
    <rPh sb="58" eb="60">
      <t>ジョウキョウ</t>
    </rPh>
    <rPh sb="61" eb="63">
      <t>ヘンカ</t>
    </rPh>
    <rPh sb="68" eb="69">
      <t>オモ</t>
    </rPh>
    <rPh sb="79" eb="82">
      <t>ケイカクテキ</t>
    </rPh>
    <rPh sb="82" eb="85">
      <t>ケイゾクテキ</t>
    </rPh>
    <rPh sb="86" eb="88">
      <t>コウジ</t>
    </rPh>
    <rPh sb="89" eb="91">
      <t>コウシン</t>
    </rPh>
    <rPh sb="92" eb="93">
      <t>オコナ</t>
    </rPh>
    <rPh sb="98" eb="100">
      <t>ケイエイ</t>
    </rPh>
    <rPh sb="101" eb="104">
      <t>ケンゼンカ</t>
    </rPh>
    <rPh sb="105" eb="107">
      <t>イジ</t>
    </rPh>
    <rPh sb="114" eb="116">
      <t>ヒツヨウ</t>
    </rPh>
    <phoneticPr fontId="4"/>
  </si>
  <si>
    <t>非設置</t>
    <rPh sb="0" eb="1">
      <t>ヒ</t>
    </rPh>
    <rPh sb="1" eb="3">
      <t>セッチ</t>
    </rPh>
    <phoneticPr fontId="4"/>
  </si>
  <si>
    <t>①収益的収支比率はH26年度の料金改定により基本料金を値上げしたことで、H26年度は数値が上昇したが、使用水量は年々減少しており、今後はそれに比例して減少していく見込みである。
④企業債残高対給水収益比率は類似団体平均値に比べ低く、投資規模は適正である。今後も現状を維持できるよう、計画的に企業債を発行していく。
⑤料金回収率は100％を超えており、適正な料金水準を維持している。
⑥給水原価は①と同じく費用の増加に加え、水道利用者の減少により、今後増額になる見込みである。
⑦施設利用率はほぼ横ばいで推移しているため、現状は適正であるが、今後、水道利用者が大幅に減少した場合には施設規模の検討等が必要となる。
⑧有収率は管路の老朽化等の影響で漏水が増える可能性があるため、有収率が減少していく可能性が高い。</t>
    <rPh sb="1" eb="3">
      <t>シュウエキ</t>
    </rPh>
    <rPh sb="3" eb="4">
      <t>テキ</t>
    </rPh>
    <rPh sb="4" eb="6">
      <t>シュウシ</t>
    </rPh>
    <rPh sb="6" eb="8">
      <t>ヒリツ</t>
    </rPh>
    <rPh sb="12" eb="14">
      <t>ネンド</t>
    </rPh>
    <rPh sb="15" eb="17">
      <t>リョウキン</t>
    </rPh>
    <rPh sb="17" eb="19">
      <t>カイテイ</t>
    </rPh>
    <rPh sb="22" eb="24">
      <t>キホン</t>
    </rPh>
    <rPh sb="24" eb="26">
      <t>リョウキン</t>
    </rPh>
    <rPh sb="27" eb="29">
      <t>ネア</t>
    </rPh>
    <rPh sb="39" eb="41">
      <t>ネンド</t>
    </rPh>
    <rPh sb="42" eb="44">
      <t>スウチ</t>
    </rPh>
    <rPh sb="45" eb="47">
      <t>ジョウショウ</t>
    </rPh>
    <rPh sb="51" eb="53">
      <t>シヨウ</t>
    </rPh>
    <rPh sb="53" eb="55">
      <t>スイリョウ</t>
    </rPh>
    <rPh sb="56" eb="58">
      <t>ネンネン</t>
    </rPh>
    <rPh sb="58" eb="60">
      <t>ゲンショウ</t>
    </rPh>
    <rPh sb="65" eb="67">
      <t>コンゴ</t>
    </rPh>
    <rPh sb="71" eb="73">
      <t>ヒレイ</t>
    </rPh>
    <rPh sb="75" eb="77">
      <t>ゲンショウ</t>
    </rPh>
    <rPh sb="81" eb="83">
      <t>ミコ</t>
    </rPh>
    <rPh sb="90" eb="92">
      <t>キギョウ</t>
    </rPh>
    <rPh sb="92" eb="93">
      <t>サイ</t>
    </rPh>
    <rPh sb="93" eb="95">
      <t>ザンダカ</t>
    </rPh>
    <rPh sb="95" eb="96">
      <t>タイ</t>
    </rPh>
    <rPh sb="96" eb="98">
      <t>キュウスイ</t>
    </rPh>
    <rPh sb="98" eb="100">
      <t>シュウエキ</t>
    </rPh>
    <rPh sb="100" eb="102">
      <t>ヒリツ</t>
    </rPh>
    <rPh sb="103" eb="105">
      <t>ルイジ</t>
    </rPh>
    <rPh sb="105" eb="107">
      <t>ダンタイ</t>
    </rPh>
    <rPh sb="107" eb="110">
      <t>ヘイキンチ</t>
    </rPh>
    <rPh sb="111" eb="112">
      <t>クラ</t>
    </rPh>
    <rPh sb="113" eb="114">
      <t>ヒク</t>
    </rPh>
    <rPh sb="116" eb="118">
      <t>トウシ</t>
    </rPh>
    <rPh sb="118" eb="120">
      <t>キボ</t>
    </rPh>
    <rPh sb="121" eb="123">
      <t>テキセイ</t>
    </rPh>
    <rPh sb="127" eb="129">
      <t>コンゴ</t>
    </rPh>
    <rPh sb="130" eb="132">
      <t>ゲンジョウ</t>
    </rPh>
    <rPh sb="133" eb="135">
      <t>イジ</t>
    </rPh>
    <rPh sb="141" eb="144">
      <t>ケイカクテキ</t>
    </rPh>
    <rPh sb="145" eb="147">
      <t>キギョウ</t>
    </rPh>
    <rPh sb="147" eb="148">
      <t>サイ</t>
    </rPh>
    <rPh sb="149" eb="151">
      <t>ハッコウ</t>
    </rPh>
    <rPh sb="158" eb="160">
      <t>リョウキン</t>
    </rPh>
    <rPh sb="160" eb="162">
      <t>カイシュウ</t>
    </rPh>
    <rPh sb="162" eb="163">
      <t>リツ</t>
    </rPh>
    <rPh sb="169" eb="170">
      <t>コ</t>
    </rPh>
    <rPh sb="175" eb="177">
      <t>テキセイ</t>
    </rPh>
    <rPh sb="178" eb="180">
      <t>リョウキン</t>
    </rPh>
    <rPh sb="180" eb="182">
      <t>スイジュン</t>
    </rPh>
    <rPh sb="183" eb="185">
      <t>イジ</t>
    </rPh>
    <rPh sb="208" eb="209">
      <t>クワ</t>
    </rPh>
    <rPh sb="223" eb="225">
      <t>コンゴ</t>
    </rPh>
    <rPh sb="230" eb="232">
      <t>ミコ</t>
    </rPh>
    <rPh sb="239" eb="241">
      <t>シセツ</t>
    </rPh>
    <rPh sb="241" eb="244">
      <t>リヨウリツ</t>
    </rPh>
    <rPh sb="247" eb="248">
      <t>ヨコ</t>
    </rPh>
    <rPh sb="251" eb="253">
      <t>スイイ</t>
    </rPh>
    <rPh sb="260" eb="262">
      <t>ゲンジョウ</t>
    </rPh>
    <rPh sb="263" eb="265">
      <t>テキセイ</t>
    </rPh>
    <rPh sb="270" eb="272">
      <t>コンゴ</t>
    </rPh>
    <rPh sb="273" eb="275">
      <t>スイドウ</t>
    </rPh>
    <rPh sb="275" eb="278">
      <t>リヨウシャ</t>
    </rPh>
    <rPh sb="279" eb="281">
      <t>オオハバ</t>
    </rPh>
    <rPh sb="282" eb="284">
      <t>ゲンショウ</t>
    </rPh>
    <rPh sb="286" eb="288">
      <t>バアイ</t>
    </rPh>
    <rPh sb="290" eb="292">
      <t>シセツ</t>
    </rPh>
    <rPh sb="292" eb="294">
      <t>キボ</t>
    </rPh>
    <rPh sb="295" eb="297">
      <t>ケントウ</t>
    </rPh>
    <rPh sb="297" eb="298">
      <t>トウ</t>
    </rPh>
    <rPh sb="299" eb="301">
      <t>ヒツヨウ</t>
    </rPh>
    <rPh sb="307" eb="309">
      <t>ユウシュウ</t>
    </rPh>
    <rPh sb="309" eb="310">
      <t>リツ</t>
    </rPh>
    <rPh sb="311" eb="313">
      <t>カンロ</t>
    </rPh>
    <rPh sb="314" eb="317">
      <t>ロウキュウカ</t>
    </rPh>
    <rPh sb="317" eb="318">
      <t>トウ</t>
    </rPh>
    <rPh sb="319" eb="321">
      <t>エイキョウ</t>
    </rPh>
    <rPh sb="322" eb="324">
      <t>ロウスイ</t>
    </rPh>
    <rPh sb="325" eb="326">
      <t>フ</t>
    </rPh>
    <rPh sb="328" eb="331">
      <t>カノウセイ</t>
    </rPh>
    <rPh sb="337" eb="340">
      <t>ユウシュウリツ</t>
    </rPh>
    <rPh sb="341" eb="343">
      <t>ゲンショウ</t>
    </rPh>
    <rPh sb="347" eb="350">
      <t>カノウセイ</t>
    </rPh>
    <rPh sb="351" eb="35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</si>
</sst>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0.06</c:v>
                </c:pt>
                <c:pt idx="1">
                  <c:v>0.52</c:v>
                </c:pt>
                <c:pt idx="2">
                  <c:v>0.67</c:v>
                </c:pt>
                <c:pt idx="3">
                  <c:v>0.53</c:v>
                </c:pt>
                <c:pt idx="4">
                  <c:v>1.41</c:v>
                </c:pt>
              </c:numCache>
            </c:numRef>
          </c:val>
        </c:ser>
        <c:dLbls>
          <c:showLegendKey val="0"/>
          <c:showVal val="0"/>
          <c:showCatName val="0"/>
          <c:showSerName val="0"/>
          <c:showPercent val="0"/>
          <c:showBubbleSize val="0"/>
        </c:dLbls>
        <c:gapWidth val="150"/>
        <c:axId val="260510200"/>
        <c:axId val="17487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260510200"/>
        <c:axId val="174873760"/>
      </c:lineChart>
      <c:dateAx>
        <c:axId val="260510200"/>
        <c:scaling>
          <c:orientation val="minMax"/>
        </c:scaling>
        <c:delete val="1"/>
        <c:axPos val="b"/>
        <c:numFmt formatCode="ge" sourceLinked="1"/>
        <c:majorTickMark val="none"/>
        <c:minorTickMark val="none"/>
        <c:tickLblPos val="none"/>
        <c:crossAx val="174873760"/>
        <c:crosses val="autoZero"/>
        <c:auto val="1"/>
        <c:lblOffset val="100"/>
        <c:baseTimeUnit val="years"/>
      </c:dateAx>
      <c:valAx>
        <c:axId val="17487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51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68.81</c:v>
                </c:pt>
                <c:pt idx="1">
                  <c:v>65.23</c:v>
                </c:pt>
                <c:pt idx="2">
                  <c:v>64.569999999999993</c:v>
                </c:pt>
                <c:pt idx="3">
                  <c:v>63.9</c:v>
                </c:pt>
                <c:pt idx="4">
                  <c:v>64.47</c:v>
                </c:pt>
              </c:numCache>
            </c:numRef>
          </c:val>
        </c:ser>
        <c:dLbls>
          <c:showLegendKey val="0"/>
          <c:showVal val="0"/>
          <c:showCatName val="0"/>
          <c:showSerName val="0"/>
          <c:showPercent val="0"/>
          <c:showBubbleSize val="0"/>
        </c:dLbls>
        <c:gapWidth val="150"/>
        <c:axId val="260991960"/>
        <c:axId val="26099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260991960"/>
        <c:axId val="260992352"/>
      </c:lineChart>
      <c:dateAx>
        <c:axId val="260991960"/>
        <c:scaling>
          <c:orientation val="minMax"/>
        </c:scaling>
        <c:delete val="1"/>
        <c:axPos val="b"/>
        <c:numFmt formatCode="ge" sourceLinked="1"/>
        <c:majorTickMark val="none"/>
        <c:minorTickMark val="none"/>
        <c:tickLblPos val="none"/>
        <c:crossAx val="260992352"/>
        <c:crosses val="autoZero"/>
        <c:auto val="1"/>
        <c:lblOffset val="100"/>
        <c:baseTimeUnit val="years"/>
      </c:dateAx>
      <c:valAx>
        <c:axId val="26099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9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81.349999999999994</c:v>
                </c:pt>
                <c:pt idx="1">
                  <c:v>85.88</c:v>
                </c:pt>
                <c:pt idx="2">
                  <c:v>84.13</c:v>
                </c:pt>
                <c:pt idx="3">
                  <c:v>84.05</c:v>
                </c:pt>
                <c:pt idx="4">
                  <c:v>83.41</c:v>
                </c:pt>
              </c:numCache>
            </c:numRef>
          </c:val>
        </c:ser>
        <c:dLbls>
          <c:showLegendKey val="0"/>
          <c:showVal val="0"/>
          <c:showCatName val="0"/>
          <c:showSerName val="0"/>
          <c:showPercent val="0"/>
          <c:showBubbleSize val="0"/>
        </c:dLbls>
        <c:gapWidth val="150"/>
        <c:axId val="260993528"/>
        <c:axId val="2609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260993528"/>
        <c:axId val="260993920"/>
      </c:lineChart>
      <c:dateAx>
        <c:axId val="260993528"/>
        <c:scaling>
          <c:orientation val="minMax"/>
        </c:scaling>
        <c:delete val="1"/>
        <c:axPos val="b"/>
        <c:numFmt formatCode="ge" sourceLinked="1"/>
        <c:majorTickMark val="none"/>
        <c:minorTickMark val="none"/>
        <c:tickLblPos val="none"/>
        <c:crossAx val="260993920"/>
        <c:crosses val="autoZero"/>
        <c:auto val="1"/>
        <c:lblOffset val="100"/>
        <c:baseTimeUnit val="years"/>
      </c:dateAx>
      <c:valAx>
        <c:axId val="2609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99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115.61</c:v>
                </c:pt>
                <c:pt idx="1">
                  <c:v>129.26</c:v>
                </c:pt>
                <c:pt idx="2">
                  <c:v>134.6</c:v>
                </c:pt>
                <c:pt idx="3">
                  <c:v>126.21</c:v>
                </c:pt>
                <c:pt idx="4">
                  <c:v>121.89</c:v>
                </c:pt>
              </c:numCache>
            </c:numRef>
          </c:val>
        </c:ser>
        <c:dLbls>
          <c:showLegendKey val="0"/>
          <c:showVal val="0"/>
          <c:showCatName val="0"/>
          <c:showSerName val="0"/>
          <c:showPercent val="0"/>
          <c:showBubbleSize val="0"/>
        </c:dLbls>
        <c:gapWidth val="150"/>
        <c:axId val="260496224"/>
        <c:axId val="2610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260496224"/>
        <c:axId val="261070176"/>
      </c:lineChart>
      <c:dateAx>
        <c:axId val="260496224"/>
        <c:scaling>
          <c:orientation val="minMax"/>
        </c:scaling>
        <c:delete val="1"/>
        <c:axPos val="b"/>
        <c:numFmt formatCode="ge" sourceLinked="1"/>
        <c:majorTickMark val="none"/>
        <c:minorTickMark val="none"/>
        <c:tickLblPos val="none"/>
        <c:crossAx val="261070176"/>
        <c:crosses val="autoZero"/>
        <c:auto val="1"/>
        <c:lblOffset val="100"/>
        <c:baseTimeUnit val="years"/>
      </c:dateAx>
      <c:valAx>
        <c:axId val="2610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04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2168928"/>
        <c:axId val="172169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2168928"/>
        <c:axId val="172169320"/>
      </c:lineChart>
      <c:dateAx>
        <c:axId val="172168928"/>
        <c:scaling>
          <c:orientation val="minMax"/>
        </c:scaling>
        <c:delete val="1"/>
        <c:axPos val="b"/>
        <c:numFmt formatCode="ge" sourceLinked="1"/>
        <c:majorTickMark val="none"/>
        <c:minorTickMark val="none"/>
        <c:tickLblPos val="none"/>
        <c:crossAx val="172169320"/>
        <c:crosses val="autoZero"/>
        <c:auto val="1"/>
        <c:lblOffset val="100"/>
        <c:baseTimeUnit val="years"/>
      </c:dateAx>
      <c:valAx>
        <c:axId val="17216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071760"/>
        <c:axId val="26107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071760"/>
        <c:axId val="261072152"/>
      </c:lineChart>
      <c:dateAx>
        <c:axId val="261071760"/>
        <c:scaling>
          <c:orientation val="minMax"/>
        </c:scaling>
        <c:delete val="1"/>
        <c:axPos val="b"/>
        <c:numFmt formatCode="ge" sourceLinked="1"/>
        <c:majorTickMark val="none"/>
        <c:minorTickMark val="none"/>
        <c:tickLblPos val="none"/>
        <c:crossAx val="261072152"/>
        <c:crosses val="autoZero"/>
        <c:auto val="1"/>
        <c:lblOffset val="100"/>
        <c:baseTimeUnit val="years"/>
      </c:dateAx>
      <c:valAx>
        <c:axId val="26107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073720"/>
        <c:axId val="2610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073720"/>
        <c:axId val="261074112"/>
      </c:lineChart>
      <c:dateAx>
        <c:axId val="261073720"/>
        <c:scaling>
          <c:orientation val="minMax"/>
        </c:scaling>
        <c:delete val="1"/>
        <c:axPos val="b"/>
        <c:numFmt formatCode="ge" sourceLinked="1"/>
        <c:majorTickMark val="none"/>
        <c:minorTickMark val="none"/>
        <c:tickLblPos val="none"/>
        <c:crossAx val="261074112"/>
        <c:crosses val="autoZero"/>
        <c:auto val="1"/>
        <c:lblOffset val="100"/>
        <c:baseTimeUnit val="years"/>
      </c:dateAx>
      <c:valAx>
        <c:axId val="2610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7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073328"/>
        <c:axId val="26107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073328"/>
        <c:axId val="261071368"/>
      </c:lineChart>
      <c:dateAx>
        <c:axId val="261073328"/>
        <c:scaling>
          <c:orientation val="minMax"/>
        </c:scaling>
        <c:delete val="1"/>
        <c:axPos val="b"/>
        <c:numFmt formatCode="ge" sourceLinked="1"/>
        <c:majorTickMark val="none"/>
        <c:minorTickMark val="none"/>
        <c:tickLblPos val="none"/>
        <c:crossAx val="261071368"/>
        <c:crosses val="autoZero"/>
        <c:auto val="1"/>
        <c:lblOffset val="100"/>
        <c:baseTimeUnit val="years"/>
      </c:dateAx>
      <c:valAx>
        <c:axId val="26107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7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251.95</c:v>
                </c:pt>
                <c:pt idx="1">
                  <c:v>240.04</c:v>
                </c:pt>
                <c:pt idx="2">
                  <c:v>206.32</c:v>
                </c:pt>
                <c:pt idx="3">
                  <c:v>181.7</c:v>
                </c:pt>
                <c:pt idx="4">
                  <c:v>191.06</c:v>
                </c:pt>
              </c:numCache>
            </c:numRef>
          </c:val>
        </c:ser>
        <c:dLbls>
          <c:showLegendKey val="0"/>
          <c:showVal val="0"/>
          <c:showCatName val="0"/>
          <c:showSerName val="0"/>
          <c:showPercent val="0"/>
          <c:showBubbleSize val="0"/>
        </c:dLbls>
        <c:gapWidth val="150"/>
        <c:axId val="261200520"/>
        <c:axId val="26120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261200520"/>
        <c:axId val="261200912"/>
      </c:lineChart>
      <c:dateAx>
        <c:axId val="261200520"/>
        <c:scaling>
          <c:orientation val="minMax"/>
        </c:scaling>
        <c:delete val="1"/>
        <c:axPos val="b"/>
        <c:numFmt formatCode="ge" sourceLinked="1"/>
        <c:majorTickMark val="none"/>
        <c:minorTickMark val="none"/>
        <c:tickLblPos val="none"/>
        <c:crossAx val="261200912"/>
        <c:crosses val="autoZero"/>
        <c:auto val="1"/>
        <c:lblOffset val="100"/>
        <c:baseTimeUnit val="years"/>
      </c:dateAx>
      <c:valAx>
        <c:axId val="26120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109.31</c:v>
                </c:pt>
                <c:pt idx="1">
                  <c:v>123.26</c:v>
                </c:pt>
                <c:pt idx="2">
                  <c:v>129.5</c:v>
                </c:pt>
                <c:pt idx="3">
                  <c:v>122.44</c:v>
                </c:pt>
                <c:pt idx="4">
                  <c:v>118.85</c:v>
                </c:pt>
              </c:numCache>
            </c:numRef>
          </c:val>
        </c:ser>
        <c:dLbls>
          <c:showLegendKey val="0"/>
          <c:showVal val="0"/>
          <c:showCatName val="0"/>
          <c:showSerName val="0"/>
          <c:showPercent val="0"/>
          <c:showBubbleSize val="0"/>
        </c:dLbls>
        <c:gapWidth val="150"/>
        <c:axId val="261202088"/>
        <c:axId val="26120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261202088"/>
        <c:axId val="261202480"/>
      </c:lineChart>
      <c:dateAx>
        <c:axId val="261202088"/>
        <c:scaling>
          <c:orientation val="minMax"/>
        </c:scaling>
        <c:delete val="1"/>
        <c:axPos val="b"/>
        <c:numFmt formatCode="ge" sourceLinked="1"/>
        <c:majorTickMark val="none"/>
        <c:minorTickMark val="none"/>
        <c:tickLblPos val="none"/>
        <c:crossAx val="261202480"/>
        <c:crosses val="autoZero"/>
        <c:auto val="1"/>
        <c:lblOffset val="100"/>
        <c:baseTimeUnit val="years"/>
      </c:dateAx>
      <c:valAx>
        <c:axId val="26120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20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200.82</c:v>
                </c:pt>
                <c:pt idx="1">
                  <c:v>175.82</c:v>
                </c:pt>
                <c:pt idx="2">
                  <c:v>187.44</c:v>
                </c:pt>
                <c:pt idx="3">
                  <c:v>199.54</c:v>
                </c:pt>
                <c:pt idx="4">
                  <c:v>199.41</c:v>
                </c:pt>
              </c:numCache>
            </c:numRef>
          </c:val>
        </c:ser>
        <c:dLbls>
          <c:showLegendKey val="0"/>
          <c:showVal val="0"/>
          <c:showCatName val="0"/>
          <c:showSerName val="0"/>
          <c:showPercent val="0"/>
          <c:showBubbleSize val="0"/>
        </c:dLbls>
        <c:gapWidth val="150"/>
        <c:axId val="172171672"/>
        <c:axId val="2609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72171672"/>
        <c:axId val="260990784"/>
      </c:lineChart>
      <c:dateAx>
        <c:axId val="172171672"/>
        <c:scaling>
          <c:orientation val="minMax"/>
        </c:scaling>
        <c:delete val="1"/>
        <c:axPos val="b"/>
        <c:numFmt formatCode="ge" sourceLinked="1"/>
        <c:majorTickMark val="none"/>
        <c:minorTickMark val="none"/>
        <c:tickLblPos val="none"/>
        <c:crossAx val="260990784"/>
        <c:crosses val="autoZero"/>
        <c:auto val="1"/>
        <c:lblOffset val="100"/>
        <c:baseTimeUnit val="years"/>
      </c:dateAx>
      <c:valAx>
        <c:axId val="2609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17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栃木県　那珂川町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D2</v>
      </c>
      <c r="X8" s="73"/>
      <c r="Y8" s="73"/>
      <c r="Z8" s="73"/>
      <c r="AA8" s="73"/>
      <c r="AB8" s="73"/>
      <c r="AC8" s="73"/>
      <c r="AD8" s="74" t="s">
        <v>122</v>
      </c>
      <c r="AE8" s="74"/>
      <c r="AF8" s="74"/>
      <c r="AG8" s="74"/>
      <c r="AH8" s="74"/>
      <c r="AI8" s="74"/>
      <c r="AJ8" s="74"/>
      <c r="AK8" s="2"/>
      <c r="AL8" s="67">
        <f>データ!$R$6</f>
        <v>17195</v>
      </c>
      <c r="AM8" s="67"/>
      <c r="AN8" s="67"/>
      <c r="AO8" s="67"/>
      <c r="AP8" s="67"/>
      <c r="AQ8" s="67"/>
      <c r="AR8" s="67"/>
      <c r="AS8" s="67"/>
      <c r="AT8" s="66">
        <f>データ!$S$6</f>
        <v>192.78</v>
      </c>
      <c r="AU8" s="66"/>
      <c r="AV8" s="66"/>
      <c r="AW8" s="66"/>
      <c r="AX8" s="66"/>
      <c r="AY8" s="66"/>
      <c r="AZ8" s="66"/>
      <c r="BA8" s="66"/>
      <c r="BB8" s="66">
        <f>データ!$T$6</f>
        <v>89.19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44.51</v>
      </c>
      <c r="Q10" s="66"/>
      <c r="R10" s="66"/>
      <c r="S10" s="66"/>
      <c r="T10" s="66"/>
      <c r="U10" s="66"/>
      <c r="V10" s="66"/>
      <c r="W10" s="67">
        <f>データ!$Q$6</f>
        <v>4212</v>
      </c>
      <c r="X10" s="67"/>
      <c r="Y10" s="67"/>
      <c r="Z10" s="67"/>
      <c r="AA10" s="67"/>
      <c r="AB10" s="67"/>
      <c r="AC10" s="67"/>
      <c r="AD10" s="2"/>
      <c r="AE10" s="2"/>
      <c r="AF10" s="2"/>
      <c r="AG10" s="2"/>
      <c r="AH10" s="2"/>
      <c r="AI10" s="2"/>
      <c r="AJ10" s="2"/>
      <c r="AK10" s="2"/>
      <c r="AL10" s="67">
        <f>データ!$U$6</f>
        <v>7600</v>
      </c>
      <c r="AM10" s="67"/>
      <c r="AN10" s="67"/>
      <c r="AO10" s="67"/>
      <c r="AP10" s="67"/>
      <c r="AQ10" s="67"/>
      <c r="AR10" s="67"/>
      <c r="AS10" s="67"/>
      <c r="AT10" s="66">
        <f>データ!$V$6</f>
        <v>102.57</v>
      </c>
      <c r="AU10" s="66"/>
      <c r="AV10" s="66"/>
      <c r="AW10" s="66"/>
      <c r="AX10" s="66"/>
      <c r="AY10" s="66"/>
      <c r="AZ10" s="66"/>
      <c r="BA10" s="66"/>
      <c r="BB10" s="66">
        <f>データ!$W$6</f>
        <v>74.099999999999994</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1" max="1" width="9" style="3"/>
    <col min="2" max="144" width="11.875" style="3" customWidth="1"/>
    <col min="145" max="16384" width="9" style="3"/>
  </cols>
  <sheetData>
    <row r="1" spans="1:144" x14ac:dyDescent="0.15">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x14ac:dyDescent="0.15">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x14ac:dyDescent="0.15">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x14ac:dyDescent="0.15">
      <c r="A6" s="29" t="s">
        <v>107</v>
      </c>
      <c r="B6" s="34">
        <f>B7</f>
        <v>2016</v>
      </c>
      <c r="C6" s="34">
        <f t="shared" ref="C6:W6" si="3">C7</f>
        <v>94111</v>
      </c>
      <c r="D6" s="34">
        <f t="shared" si="3"/>
        <v>47</v>
      </c>
      <c r="E6" s="34">
        <f t="shared" si="3"/>
        <v>1</v>
      </c>
      <c r="F6" s="34">
        <f t="shared" si="3"/>
        <v>0</v>
      </c>
      <c r="G6" s="34">
        <f t="shared" si="3"/>
        <v>0</v>
      </c>
      <c r="H6" s="34" t="str">
        <f t="shared" si="3"/>
        <v>栃木県　那珂川町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44.51</v>
      </c>
      <c r="Q6" s="35">
        <f t="shared" si="3"/>
        <v>4212</v>
      </c>
      <c r="R6" s="35">
        <f t="shared" si="3"/>
        <v>17195</v>
      </c>
      <c r="S6" s="35">
        <f t="shared" si="3"/>
        <v>192.78</v>
      </c>
      <c r="T6" s="35">
        <f t="shared" si="3"/>
        <v>89.19</v>
      </c>
      <c r="U6" s="35">
        <f t="shared" si="3"/>
        <v>7600</v>
      </c>
      <c r="V6" s="35">
        <f t="shared" si="3"/>
        <v>102.57</v>
      </c>
      <c r="W6" s="35">
        <f t="shared" si="3"/>
        <v>74.099999999999994</v>
      </c>
      <c r="X6" s="36">
        <f>IF(X7="",NA(),X7)</f>
        <v>115.61</v>
      </c>
      <c r="Y6" s="36">
        <f t="shared" ref="Y6:AG6" si="4">IF(Y7="",NA(),Y7)</f>
        <v>129.26</v>
      </c>
      <c r="Z6" s="36">
        <f t="shared" si="4"/>
        <v>134.6</v>
      </c>
      <c r="AA6" s="36">
        <f t="shared" si="4"/>
        <v>126.21</v>
      </c>
      <c r="AB6" s="36">
        <f t="shared" si="4"/>
        <v>121.89</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251.95</v>
      </c>
      <c r="BF6" s="36">
        <f t="shared" ref="BF6:BN6" si="7">IF(BF7="",NA(),BF7)</f>
        <v>240.04</v>
      </c>
      <c r="BG6" s="36">
        <f t="shared" si="7"/>
        <v>206.32</v>
      </c>
      <c r="BH6" s="36">
        <f t="shared" si="7"/>
        <v>181.7</v>
      </c>
      <c r="BI6" s="36">
        <f t="shared" si="7"/>
        <v>191.06</v>
      </c>
      <c r="BJ6" s="36">
        <f t="shared" si="7"/>
        <v>1158.82</v>
      </c>
      <c r="BK6" s="36">
        <f t="shared" si="7"/>
        <v>1167.7</v>
      </c>
      <c r="BL6" s="36">
        <f t="shared" si="7"/>
        <v>1228.58</v>
      </c>
      <c r="BM6" s="36">
        <f t="shared" si="7"/>
        <v>1280.18</v>
      </c>
      <c r="BN6" s="36">
        <f t="shared" si="7"/>
        <v>1346.23</v>
      </c>
      <c r="BO6" s="35" t="str">
        <f>IF(BO7="","",IF(BO7="-","【-】","【"&amp;SUBSTITUTE(TEXT(BO7,"#,##0.00"),"-","△")&amp;"】"))</f>
        <v>【1,280.76】</v>
      </c>
      <c r="BP6" s="36">
        <f>IF(BP7="",NA(),BP7)</f>
        <v>109.31</v>
      </c>
      <c r="BQ6" s="36">
        <f t="shared" ref="BQ6:BY6" si="8">IF(BQ7="",NA(),BQ7)</f>
        <v>123.26</v>
      </c>
      <c r="BR6" s="36">
        <f t="shared" si="8"/>
        <v>129.5</v>
      </c>
      <c r="BS6" s="36">
        <f t="shared" si="8"/>
        <v>122.44</v>
      </c>
      <c r="BT6" s="36">
        <f t="shared" si="8"/>
        <v>118.85</v>
      </c>
      <c r="BU6" s="36">
        <f t="shared" si="8"/>
        <v>55.6</v>
      </c>
      <c r="BV6" s="36">
        <f t="shared" si="8"/>
        <v>54.43</v>
      </c>
      <c r="BW6" s="36">
        <f t="shared" si="8"/>
        <v>53.81</v>
      </c>
      <c r="BX6" s="36">
        <f t="shared" si="8"/>
        <v>53.62</v>
      </c>
      <c r="BY6" s="36">
        <f t="shared" si="8"/>
        <v>53.41</v>
      </c>
      <c r="BZ6" s="35" t="str">
        <f>IF(BZ7="","",IF(BZ7="-","【-】","【"&amp;SUBSTITUTE(TEXT(BZ7,"#,##0.00"),"-","△")&amp;"】"))</f>
        <v>【53.06】</v>
      </c>
      <c r="CA6" s="36">
        <f>IF(CA7="",NA(),CA7)</f>
        <v>200.82</v>
      </c>
      <c r="CB6" s="36">
        <f t="shared" ref="CB6:CJ6" si="9">IF(CB7="",NA(),CB7)</f>
        <v>175.82</v>
      </c>
      <c r="CC6" s="36">
        <f t="shared" si="9"/>
        <v>187.44</v>
      </c>
      <c r="CD6" s="36">
        <f t="shared" si="9"/>
        <v>199.54</v>
      </c>
      <c r="CE6" s="36">
        <f t="shared" si="9"/>
        <v>199.41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68.81</v>
      </c>
      <c r="CM6" s="36">
        <f t="shared" ref="CM6:CU6" si="10">IF(CM7="",NA(),CM7)</f>
        <v>65.23</v>
      </c>
      <c r="CN6" s="36">
        <f t="shared" si="10"/>
        <v>64.569999999999993</v>
      </c>
      <c r="CO6" s="36">
        <f t="shared" si="10"/>
        <v>63.9</v>
      </c>
      <c r="CP6" s="36">
        <f t="shared" si="10"/>
        <v>64.47</v>
      </c>
      <c r="CQ6" s="36">
        <f t="shared" si="10"/>
        <v>60.66</v>
      </c>
      <c r="CR6" s="36">
        <f t="shared" si="10"/>
        <v>60.17</v>
      </c>
      <c r="CS6" s="36">
        <f t="shared" si="10"/>
        <v>58.96</v>
      </c>
      <c r="CT6" s="36">
        <f t="shared" si="10"/>
        <v>58.1</v>
      </c>
      <c r="CU6" s="36">
        <f t="shared" si="10"/>
        <v>56.19</v>
      </c>
      <c r="CV6" s="35" t="str">
        <f>IF(CV7="","",IF(CV7="-","【-】","【"&amp;SUBSTITUTE(TEXT(CV7,"#,##0.00"),"-","△")&amp;"】"))</f>
        <v>【56.28】</v>
      </c>
      <c r="CW6" s="36">
        <f>IF(CW7="",NA(),CW7)</f>
        <v>81.349999999999994</v>
      </c>
      <c r="CX6" s="36">
        <f t="shared" ref="CX6:DF6" si="11">IF(CX7="",NA(),CX7)</f>
        <v>85.88</v>
      </c>
      <c r="CY6" s="36">
        <f t="shared" si="11"/>
        <v>84.13</v>
      </c>
      <c r="CZ6" s="36">
        <f t="shared" si="11"/>
        <v>84.05</v>
      </c>
      <c r="DA6" s="36">
        <f t="shared" si="11"/>
        <v>83.41</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0.06</v>
      </c>
      <c r="EE6" s="36">
        <f t="shared" ref="EE6:EM6" si="14">IF(EE7="",NA(),EE7)</f>
        <v>0.52</v>
      </c>
      <c r="EF6" s="36">
        <f t="shared" si="14"/>
        <v>0.67</v>
      </c>
      <c r="EG6" s="36">
        <f t="shared" si="14"/>
        <v>0.53</v>
      </c>
      <c r="EH6" s="36">
        <f t="shared" si="14"/>
        <v>1.41</v>
      </c>
      <c r="EI6" s="36">
        <f t="shared" si="14"/>
        <v>0.69</v>
      </c>
      <c r="EJ6" s="36">
        <f t="shared" si="14"/>
        <v>0.89</v>
      </c>
      <c r="EK6" s="36">
        <f t="shared" si="14"/>
        <v>0.98</v>
      </c>
      <c r="EL6" s="36">
        <f t="shared" si="14"/>
        <v>0.76</v>
      </c>
      <c r="EM6" s="36">
        <f t="shared" si="14"/>
        <v>0.8</v>
      </c>
      <c r="EN6" s="35" t="str">
        <f>IF(EN7="","",IF(EN7="-","【-】","【"&amp;SUBSTITUTE(TEXT(EN7,"#,##0.00"),"-","△")&amp;"】"))</f>
        <v>【0.59】</v>
      </c>
    </row>
    <row r="7" spans="1:144" s="37" customFormat="1" x14ac:dyDescent="0.15">
      <c r="A7" s="29"/>
      <c r="B7" s="38">
        <v>2016</v>
      </c>
      <c r="C7" s="38">
        <v>94111</v>
      </c>
      <c r="D7" s="38">
        <v>47</v>
      </c>
      <c r="E7" s="38">
        <v>1</v>
      </c>
      <c r="F7" s="38">
        <v>0</v>
      </c>
      <c r="G7" s="38">
        <v>0</v>
      </c>
      <c r="H7" s="38" t="s">
        <v>108</v>
      </c>
      <c r="I7" s="38" t="s">
        <v>109</v>
      </c>
      <c r="J7" s="38" t="s">
        <v>110</v>
      </c>
      <c r="K7" s="38" t="s">
        <v>111</v>
      </c>
      <c r="L7" s="38" t="s">
        <v>112</v>
      </c>
      <c r="M7" s="38"/>
      <c r="N7" s="39" t="s">
        <v>113</v>
      </c>
      <c r="O7" s="39" t="s">
        <v>114</v>
      </c>
      <c r="P7" s="39">
        <v>44.51</v>
      </c>
      <c r="Q7" s="39">
        <v>4212</v>
      </c>
      <c r="R7" s="39">
        <v>17195</v>
      </c>
      <c r="S7" s="39">
        <v>192.78</v>
      </c>
      <c r="T7" s="39">
        <v>89.19</v>
      </c>
      <c r="U7" s="39">
        <v>7600</v>
      </c>
      <c r="V7" s="39">
        <v>102.57</v>
      </c>
      <c r="W7" s="39">
        <v>74.099999999999994</v>
      </c>
      <c r="X7" s="39">
        <v>115.61</v>
      </c>
      <c r="Y7" s="39">
        <v>129.26</v>
      </c>
      <c r="Z7" s="39">
        <v>134.6</v>
      </c>
      <c r="AA7" s="39">
        <v>126.21</v>
      </c>
      <c r="AB7" s="39">
        <v>121.89</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251.95</v>
      </c>
      <c r="BF7" s="39">
        <v>240.04</v>
      </c>
      <c r="BG7" s="39">
        <v>206.32</v>
      </c>
      <c r="BH7" s="39">
        <v>181.7</v>
      </c>
      <c r="BI7" s="39">
        <v>191.06</v>
      </c>
      <c r="BJ7" s="39">
        <v>1158.82</v>
      </c>
      <c r="BK7" s="39">
        <v>1167.7</v>
      </c>
      <c r="BL7" s="39">
        <v>1228.58</v>
      </c>
      <c r="BM7" s="39">
        <v>1280.18</v>
      </c>
      <c r="BN7" s="39">
        <v>1346.23</v>
      </c>
      <c r="BO7" s="39">
        <v>1280.76</v>
      </c>
      <c r="BP7" s="39">
        <v>109.31</v>
      </c>
      <c r="BQ7" s="39">
        <v>123.26</v>
      </c>
      <c r="BR7" s="39">
        <v>129.5</v>
      </c>
      <c r="BS7" s="39">
        <v>122.44</v>
      </c>
      <c r="BT7" s="39">
        <v>118.85</v>
      </c>
      <c r="BU7" s="39">
        <v>55.6</v>
      </c>
      <c r="BV7" s="39">
        <v>54.43</v>
      </c>
      <c r="BW7" s="39">
        <v>53.81</v>
      </c>
      <c r="BX7" s="39">
        <v>53.62</v>
      </c>
      <c r="BY7" s="39">
        <v>53.41</v>
      </c>
      <c r="BZ7" s="39">
        <v>53.06</v>
      </c>
      <c r="CA7" s="39">
        <v>200.82</v>
      </c>
      <c r="CB7" s="39">
        <v>175.82</v>
      </c>
      <c r="CC7" s="39">
        <v>187.44</v>
      </c>
      <c r="CD7" s="39">
        <v>199.54</v>
      </c>
      <c r="CE7" s="39">
        <v>199.41</v>
      </c>
      <c r="CF7" s="39">
        <v>275.86</v>
      </c>
      <c r="CG7" s="39">
        <v>279.8</v>
      </c>
      <c r="CH7" s="39">
        <v>284.64999999999998</v>
      </c>
      <c r="CI7" s="39">
        <v>287.7</v>
      </c>
      <c r="CJ7" s="39">
        <v>277.39999999999998</v>
      </c>
      <c r="CK7" s="39">
        <v>314.83</v>
      </c>
      <c r="CL7" s="39">
        <v>68.81</v>
      </c>
      <c r="CM7" s="39">
        <v>65.23</v>
      </c>
      <c r="CN7" s="39">
        <v>64.569999999999993</v>
      </c>
      <c r="CO7" s="39">
        <v>63.9</v>
      </c>
      <c r="CP7" s="39">
        <v>64.47</v>
      </c>
      <c r="CQ7" s="39">
        <v>60.66</v>
      </c>
      <c r="CR7" s="39">
        <v>60.17</v>
      </c>
      <c r="CS7" s="39">
        <v>58.96</v>
      </c>
      <c r="CT7" s="39">
        <v>58.1</v>
      </c>
      <c r="CU7" s="39">
        <v>56.19</v>
      </c>
      <c r="CV7" s="39">
        <v>56.28</v>
      </c>
      <c r="CW7" s="39">
        <v>81.349999999999994</v>
      </c>
      <c r="CX7" s="39">
        <v>85.88</v>
      </c>
      <c r="CY7" s="39">
        <v>84.13</v>
      </c>
      <c r="CZ7" s="39">
        <v>84.05</v>
      </c>
      <c r="DA7" s="39">
        <v>83.41</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0.06</v>
      </c>
      <c r="EE7" s="39">
        <v>0.52</v>
      </c>
      <c r="EF7" s="39">
        <v>0.67</v>
      </c>
      <c r="EG7" s="39">
        <v>0.53</v>
      </c>
      <c r="EH7" s="39">
        <v>1.41</v>
      </c>
      <c r="EI7" s="39">
        <v>0.69</v>
      </c>
      <c r="EJ7" s="39">
        <v>0.89</v>
      </c>
      <c r="EK7" s="39">
        <v>0.98</v>
      </c>
      <c r="EL7" s="39">
        <v>0.76</v>
      </c>
      <c r="EM7" s="39">
        <v>0.8</v>
      </c>
      <c r="EN7" s="39">
        <v>0.59</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2018-02-07T08:31:44Z</cp:lastPrinted>
  <dcterms:created xsi:type="dcterms:W3CDTF">2017-12-25T01:42:09Z</dcterms:created>
  <dcterms:modified xsi:type="dcterms:W3CDTF">2018-02-19T02:26:29Z</dcterms:modified>
  <cp:category/>
</cp:coreProperties>
</file>