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2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<sst xmlns="http://schemas.openxmlformats.org/spreadsheetml/2006/main" count="218" uniqueCount="108">
  <si>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</si>
  <si>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</si>
  <si>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</si>
  <si>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</si>
  <si>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</si>
  <si>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</si>
  <si>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</si>
  <si>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</si>
  <si>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</si>
  <si>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</si>
  <si>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</si>
  <si>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</si>
  <si>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</si>
  <si>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</si>
  <si>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</si>
  <si>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</si>
  <si>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</si>
  <si>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</si>
  <si>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</si>
  <si>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</si>
  <si>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</si>
  <si>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</si>
  <si>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</si>
  <si>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</si>
  <si>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</si>
  <si>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</si>
  <si>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</si>
  <si>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</si>
  <si>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</si>
  <si>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</si>
  <si>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</si>
  <si>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</si>
  <si>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</si>
  <si>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</si>
  <si>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</si>
  <si>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</si>
  <si>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</si>
  <si>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</si>
  <si>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</si>
  <si>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</si>
  <si>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</si>
  <si>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</si>
  <si>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</si>
  <si>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</si>
  <si>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</si>
  <si>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</si>
  <si>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</si>
  <si>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</si>
  <si>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</si>
  <si>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</si>
  <si>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</si>
  <si>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</si>
  <si>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</si>
  <si>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</si>
  <si>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</si>
  <si>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</si>
  <si>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</si>
  <si>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</si>
  <si>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</si>
  <si>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</si>
  <si>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</si>
  <si>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</si>
  <si>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</si>
  <si>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</si>
  <si>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</si>
  <si>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</si>
  <si>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</si>
  <si>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</si>
  <si>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</si>
  <si>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</si>
  <si>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</si>
  <si>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</si>
  <si>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</si>
  <si>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</si>
  <si>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</si>
  <si>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</si>
  <si>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</si>
  <si>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</si>
  <si>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</si>
  <si>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</si>
  <si>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</si>
  <si>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</si>
  <si>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</si>
  <si>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</si>
  <si>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</si>
  <si>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</si>
  <si>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</si>
  <si>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</si>
  <si>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</si>
  <si>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</si>
  <si>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</si>
  <si>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</si>
  <si>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</si>
  <si>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那珂川町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</si>
  <si>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</si>
  <si>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</si>
  <si>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</si>
  <si>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</si>
  <si>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</si>
  <si>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</si>
  <si>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</si>
  <si>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</si>
  <si>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</si>
  <si>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</si>
  <si>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</si>
  <si>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平成22年度の106.05％から平成26年度の134.60％へ上昇している。これは、企業債償還金の減少による影響が大きく、企業債残高対給水収益比率は平成22年度から減少し続けており、平成26年度では206.32％となっている。
　給水原価は、東日本大震災の影響で平成23年度に一時的に上昇したが、平成26年度で187.44円となっており、類似団体と比較しても低い数値となっている。
　</t>
    <rPh sb="1" eb="4">
      <t>シュウエキテキ</t>
    </rPh>
    <rPh sb="4" eb="6">
      <t>シュウシ</t>
    </rPh>
    <rPh sb="6" eb="8">
      <t>ヒリツ</t>
    </rPh>
    <rPh sb="9" eb="11">
      <t>ヘイセイ</t>
    </rPh>
    <rPh sb="13" eb="15">
      <t>ネンド</t>
    </rPh>
    <rPh sb="25" eb="27">
      <t>ヘイセイ</t>
    </rPh>
    <rPh sb="29" eb="31">
      <t>ネンド</t>
    </rPh>
    <rPh sb="40" eb="42">
      <t>ジョウショウ</t>
    </rPh>
    <rPh sb="51" eb="53">
      <t>キギョウ</t>
    </rPh>
    <rPh sb="53" eb="54">
      <t>サイ</t>
    </rPh>
    <rPh sb="54" eb="56">
      <t>ショウカン</t>
    </rPh>
    <rPh sb="56" eb="57">
      <t>キン</t>
    </rPh>
    <rPh sb="58" eb="60">
      <t>ゲンショウ</t>
    </rPh>
    <rPh sb="63" eb="65">
      <t>エイキョウ</t>
    </rPh>
    <rPh sb="66" eb="67">
      <t>オオ</t>
    </rPh>
    <rPh sb="70" eb="72">
      <t>キギョウ</t>
    </rPh>
    <rPh sb="72" eb="73">
      <t>サイ</t>
    </rPh>
    <rPh sb="73" eb="75">
      <t>ザンダカ</t>
    </rPh>
    <rPh sb="75" eb="76">
      <t>タイ</t>
    </rPh>
    <rPh sb="76" eb="78">
      <t>キュウスイ</t>
    </rPh>
    <rPh sb="78" eb="80">
      <t>シュウエキ</t>
    </rPh>
    <rPh sb="80" eb="82">
      <t>ヒリツ</t>
    </rPh>
    <rPh sb="83" eb="85">
      <t>ヘイセイ</t>
    </rPh>
    <rPh sb="87" eb="89">
      <t>ネンド</t>
    </rPh>
    <rPh sb="91" eb="93">
      <t>ゲンショウ</t>
    </rPh>
    <rPh sb="94" eb="95">
      <t>ツヅ</t>
    </rPh>
    <rPh sb="100" eb="102">
      <t>ヘイセイ</t>
    </rPh>
    <rPh sb="104" eb="106">
      <t>ネンド</t>
    </rPh>
    <rPh sb="124" eb="126">
      <t>キュウスイ</t>
    </rPh>
    <rPh sb="126" eb="128">
      <t>ゲンカ</t>
    </rPh>
    <rPh sb="130" eb="131">
      <t>ヒガシ</t>
    </rPh>
    <rPh sb="131" eb="133">
      <t>ニホン</t>
    </rPh>
    <rPh sb="133" eb="136">
      <t>ダイシンサイ</t>
    </rPh>
    <rPh sb="137" eb="139">
      <t>エイキョウ</t>
    </rPh>
    <rPh sb="140" eb="142">
      <t>ヘイセイ</t>
    </rPh>
    <rPh sb="144" eb="146">
      <t>ネンド</t>
    </rPh>
    <rPh sb="147" eb="149">
      <t>イチジ</t>
    </rPh>
    <rPh sb="149" eb="150">
      <t>テキ</t>
    </rPh>
    <rPh sb="151" eb="153">
      <t>ジョウショウ</t>
    </rPh>
    <rPh sb="157" eb="159">
      <t>ヘイセイ</t>
    </rPh>
    <rPh sb="161" eb="163">
      <t>ネンド</t>
    </rPh>
    <rPh sb="170" eb="171">
      <t>エン</t>
    </rPh>
    <rPh sb="178" eb="180">
      <t>ルイジ</t>
    </rPh>
    <rPh sb="180" eb="182">
      <t>ダンタイ</t>
    </rPh>
    <rPh sb="183" eb="185">
      <t>ヒカク</t>
    </rPh>
    <rPh sb="188" eb="189">
      <t>ヒク</t>
    </rPh>
    <rPh sb="190" eb="192">
      <t>スウチ</t>
    </rPh>
    <phoneticPr fontId="4"/>
  </si>
  <si>
    <t>　管路更新率は、平成26年度が0.67％で類似団体と比較すると若干低い数値となっている。
　今後、管路の老朽化が進み、布設替工事の増により更新率は増加する見込みである。</t>
    <rPh sb="1" eb="3">
      <t>カンロ</t>
    </rPh>
    <rPh sb="3" eb="5">
      <t>コウシン</t>
    </rPh>
    <rPh sb="5" eb="6">
      <t>リツ</t>
    </rPh>
    <rPh sb="8" eb="10">
      <t>ヘイセイ</t>
    </rPh>
    <rPh sb="12" eb="14">
      <t>ネンド</t>
    </rPh>
    <rPh sb="21" eb="23">
      <t>ルイジ</t>
    </rPh>
    <rPh sb="23" eb="25">
      <t>ダンタイ</t>
    </rPh>
    <rPh sb="26" eb="28">
      <t>ヒカク</t>
    </rPh>
    <rPh sb="31" eb="33">
      <t>ジャッカン</t>
    </rPh>
    <rPh sb="33" eb="34">
      <t>ヒク</t>
    </rPh>
    <rPh sb="35" eb="37">
      <t>スウチ</t>
    </rPh>
    <rPh sb="46" eb="48">
      <t>コンゴ</t>
    </rPh>
    <rPh sb="49" eb="51">
      <t>カンロ</t>
    </rPh>
    <rPh sb="52" eb="55">
      <t>ロウキュウカ</t>
    </rPh>
    <rPh sb="56" eb="57">
      <t>スス</t>
    </rPh>
    <rPh sb="59" eb="61">
      <t>フセツ</t>
    </rPh>
    <rPh sb="61" eb="62">
      <t>ガ</t>
    </rPh>
    <rPh sb="62" eb="64">
      <t>コウジ</t>
    </rPh>
    <rPh sb="65" eb="66">
      <t>ゾウ</t>
    </rPh>
    <rPh sb="69" eb="71">
      <t>コウシン</t>
    </rPh>
    <rPh sb="71" eb="72">
      <t>リツ</t>
    </rPh>
    <rPh sb="73" eb="75">
      <t>ゾウカ</t>
    </rPh>
    <rPh sb="77" eb="79">
      <t>ミコ</t>
    </rPh>
    <phoneticPr fontId="4"/>
  </si>
  <si>
    <t>　類似団体と比較すると、経営状況は良好であるが、今後、老朽化した施設の更新に多額の経費が必要となる。
　今後の経営健全性を維持する為に、施設の更新順位の精査や統廃合の検討等が急務である。</t>
    <rPh sb="1" eb="3">
      <t>ルイジ</t>
    </rPh>
    <rPh sb="3" eb="5">
      <t>ダンタイ</t>
    </rPh>
    <rPh sb="6" eb="8">
      <t>ヒカク</t>
    </rPh>
    <rPh sb="12" eb="14">
      <t>ケイエイ</t>
    </rPh>
    <rPh sb="14" eb="16">
      <t>ジョウキョウ</t>
    </rPh>
    <rPh sb="17" eb="19">
      <t>リョウコウ</t>
    </rPh>
    <rPh sb="24" eb="26">
      <t>コンゴ</t>
    </rPh>
    <rPh sb="27" eb="30">
      <t>ロウキュウカ</t>
    </rPh>
    <rPh sb="32" eb="34">
      <t>シセツ</t>
    </rPh>
    <rPh sb="35" eb="37">
      <t>コウシン</t>
    </rPh>
    <rPh sb="38" eb="40">
      <t>タガク</t>
    </rPh>
    <rPh sb="41" eb="43">
      <t>ケイヒ</t>
    </rPh>
    <rPh sb="44" eb="46">
      <t>ヒツヨウ</t>
    </rPh>
    <rPh sb="52" eb="54">
      <t>コンゴ</t>
    </rPh>
    <rPh sb="55" eb="57">
      <t>ケイエイ</t>
    </rPh>
    <rPh sb="61" eb="63">
      <t>イジ</t>
    </rPh>
    <rPh sb="65" eb="66">
      <t>タメ</t>
    </rPh>
    <rPh sb="68" eb="70">
      <t>シセツ</t>
    </rPh>
    <rPh sb="71" eb="73">
      <t>コウシン</t>
    </rPh>
    <rPh sb="73" eb="75">
      <t>ジュンイ</t>
    </rPh>
    <rPh sb="76" eb="78">
      <t>セイサ</t>
    </rPh>
    <rPh sb="79" eb="82">
      <t>トウハイゴウ</t>
    </rPh>
    <rPh sb="83" eb="85">
      <t>ケントウ</t>
    </rPh>
    <rPh sb="85" eb="86">
      <t>ナド</t>
    </rPh>
    <rPh sb="87" eb="89">
      <t>キュウム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</si>
</sst>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0.38</c:v>
                </c:pt>
                <c:pt idx="1">
                  <c:v>0.21</c:v>
                </c:pt>
                <c:pt idx="2">
                  <c:v>0.06</c:v>
                </c:pt>
                <c:pt idx="3">
                  <c:v>0.52</c:v>
                </c:pt>
                <c:pt idx="4">
                  <c:v>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09728"/>
        <c:axId val="840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1.08</c:v>
                </c:pt>
                <c:pt idx="2">
                  <c:v>0.69</c:v>
                </c:pt>
                <c:pt idx="3">
                  <c:v>0.89</c:v>
                </c:pt>
                <c:pt idx="4">
                  <c:v>0.98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09728"/>
        <c:axId val="84011648"/>
      </c:lineChart>
      <c:dateAx>
        <c:axId val="8400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11648"/>
        <c:crosses val="autoZero"/>
        <c:auto val="1"/>
        <c:lblOffset val="100"/>
        <c:baseTimeUnit val="years"/>
      </c:dateAx>
      <c:valAx>
        <c:axId val="8401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0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69.06</c:v>
                </c:pt>
                <c:pt idx="1">
                  <c:v>66.819999999999993</c:v>
                </c:pt>
                <c:pt idx="2">
                  <c:v>68.81</c:v>
                </c:pt>
                <c:pt idx="3">
                  <c:v>65.23</c:v>
                </c:pt>
                <c:pt idx="4">
                  <c:v>64.569999999999993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35232"/>
        <c:axId val="8593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60.92</c:v>
                </c:pt>
                <c:pt idx="1">
                  <c:v>59.84</c:v>
                </c:pt>
                <c:pt idx="2">
                  <c:v>60.66</c:v>
                </c:pt>
                <c:pt idx="3">
                  <c:v>60.17</c:v>
                </c:pt>
                <c:pt idx="4">
                  <c:v>58.96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35232"/>
        <c:axId val="85937152"/>
      </c:lineChart>
      <c:dateAx>
        <c:axId val="8593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37152"/>
        <c:crosses val="autoZero"/>
        <c:auto val="1"/>
        <c:lblOffset val="100"/>
        <c:baseTimeUnit val="years"/>
      </c:dateAx>
      <c:valAx>
        <c:axId val="8593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3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84.34</c:v>
                </c:pt>
                <c:pt idx="1">
                  <c:v>83.92</c:v>
                </c:pt>
                <c:pt idx="2">
                  <c:v>81.349999999999994</c:v>
                </c:pt>
                <c:pt idx="3">
                  <c:v>85.88</c:v>
                </c:pt>
                <c:pt idx="4">
                  <c:v>84.13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75808"/>
        <c:axId val="8597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78.58</c:v>
                </c:pt>
                <c:pt idx="1">
                  <c:v>77.989999999999995</c:v>
                </c:pt>
                <c:pt idx="2">
                  <c:v>77.319999999999993</c:v>
                </c:pt>
                <c:pt idx="3">
                  <c:v>76.680000000000007</c:v>
                </c:pt>
                <c:pt idx="4">
                  <c:v>76.58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75808"/>
        <c:axId val="85977728"/>
      </c:lineChart>
      <c:dateAx>
        <c:axId val="8597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77728"/>
        <c:crosses val="autoZero"/>
        <c:auto val="1"/>
        <c:lblOffset val="100"/>
        <c:baseTimeUnit val="years"/>
      </c:dateAx>
      <c:valAx>
        <c:axId val="8597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7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106.05</c:v>
                </c:pt>
                <c:pt idx="1">
                  <c:v>101.81</c:v>
                </c:pt>
                <c:pt idx="2">
                  <c:v>115.61</c:v>
                </c:pt>
                <c:pt idx="3">
                  <c:v>129.26</c:v>
                </c:pt>
                <c:pt idx="4">
                  <c:v>134.6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24736"/>
        <c:axId val="8432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77.22</c:v>
                </c:pt>
                <c:pt idx="1">
                  <c:v>75.239999999999995</c:v>
                </c:pt>
                <c:pt idx="2">
                  <c:v>73.63</c:v>
                </c:pt>
                <c:pt idx="3">
                  <c:v>75.709999999999994</c:v>
                </c:pt>
                <c:pt idx="4">
                  <c:v>75.09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24736"/>
        <c:axId val="84326656"/>
      </c:lineChart>
      <c:dateAx>
        <c:axId val="8432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26656"/>
        <c:crosses val="autoZero"/>
        <c:auto val="1"/>
        <c:lblOffset val="100"/>
        <c:baseTimeUnit val="years"/>
      </c:dateAx>
      <c:valAx>
        <c:axId val="8432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2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16576"/>
        <c:axId val="8501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16576"/>
        <c:axId val="85018496"/>
      </c:lineChart>
      <c:dateAx>
        <c:axId val="8501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18496"/>
        <c:crosses val="autoZero"/>
        <c:auto val="1"/>
        <c:lblOffset val="100"/>
        <c:baseTimeUnit val="years"/>
      </c:dateAx>
      <c:valAx>
        <c:axId val="8501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1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52800"/>
        <c:axId val="8513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52800"/>
        <c:axId val="85132800"/>
      </c:lineChart>
      <c:dateAx>
        <c:axId val="8505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32800"/>
        <c:crosses val="autoZero"/>
        <c:auto val="1"/>
        <c:lblOffset val="100"/>
        <c:baseTimeUnit val="years"/>
      </c:dateAx>
      <c:valAx>
        <c:axId val="8513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5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55200"/>
        <c:axId val="8516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55200"/>
        <c:axId val="85161472"/>
      </c:lineChart>
      <c:dateAx>
        <c:axId val="8515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61472"/>
        <c:crosses val="autoZero"/>
        <c:auto val="1"/>
        <c:lblOffset val="100"/>
        <c:baseTimeUnit val="years"/>
      </c:dateAx>
      <c:valAx>
        <c:axId val="8516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5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10240"/>
        <c:axId val="8521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10240"/>
        <c:axId val="85212160"/>
      </c:lineChart>
      <c:dateAx>
        <c:axId val="8521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12160"/>
        <c:crosses val="autoZero"/>
        <c:auto val="1"/>
        <c:lblOffset val="100"/>
        <c:baseTimeUnit val="years"/>
      </c:dateAx>
      <c:valAx>
        <c:axId val="8521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1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327.04000000000002</c:v>
                </c:pt>
                <c:pt idx="1">
                  <c:v>272.43</c:v>
                </c:pt>
                <c:pt idx="2">
                  <c:v>251.95</c:v>
                </c:pt>
                <c:pt idx="3">
                  <c:v>240.04</c:v>
                </c:pt>
                <c:pt idx="4">
                  <c:v>206.32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28160"/>
        <c:axId val="8524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1187.81</c:v>
                </c:pt>
                <c:pt idx="1">
                  <c:v>1168.8</c:v>
                </c:pt>
                <c:pt idx="2">
                  <c:v>1158.82</c:v>
                </c:pt>
                <c:pt idx="3">
                  <c:v>1167.7</c:v>
                </c:pt>
                <c:pt idx="4">
                  <c:v>1228.58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28160"/>
        <c:axId val="85246720"/>
      </c:lineChart>
      <c:dateAx>
        <c:axId val="8522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46720"/>
        <c:crosses val="autoZero"/>
        <c:auto val="1"/>
        <c:lblOffset val="100"/>
        <c:baseTimeUnit val="years"/>
      </c:dateAx>
      <c:valAx>
        <c:axId val="8524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2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101.82</c:v>
                </c:pt>
                <c:pt idx="1">
                  <c:v>74.239999999999995</c:v>
                </c:pt>
                <c:pt idx="2">
                  <c:v>109.31</c:v>
                </c:pt>
                <c:pt idx="3">
                  <c:v>123.26</c:v>
                </c:pt>
                <c:pt idx="4">
                  <c:v>129.5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81024"/>
        <c:axId val="8529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57.96</c:v>
                </c:pt>
                <c:pt idx="1">
                  <c:v>56.44</c:v>
                </c:pt>
                <c:pt idx="2">
                  <c:v>55.6</c:v>
                </c:pt>
                <c:pt idx="3">
                  <c:v>54.43</c:v>
                </c:pt>
                <c:pt idx="4">
                  <c:v>53.81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81024"/>
        <c:axId val="85295488"/>
      </c:lineChart>
      <c:dateAx>
        <c:axId val="8528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95488"/>
        <c:crosses val="autoZero"/>
        <c:auto val="1"/>
        <c:lblOffset val="100"/>
        <c:baseTimeUnit val="years"/>
      </c:dateAx>
      <c:valAx>
        <c:axId val="8529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8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193.64</c:v>
                </c:pt>
                <c:pt idx="1">
                  <c:v>295.19</c:v>
                </c:pt>
                <c:pt idx="2">
                  <c:v>200.82</c:v>
                </c:pt>
                <c:pt idx="3">
                  <c:v>175.82</c:v>
                </c:pt>
                <c:pt idx="4">
                  <c:v>187.44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08928"/>
        <c:axId val="8531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263.20999999999998</c:v>
                </c:pt>
                <c:pt idx="1">
                  <c:v>270.7</c:v>
                </c:pt>
                <c:pt idx="2">
                  <c:v>275.86</c:v>
                </c:pt>
                <c:pt idx="3">
                  <c:v>279.8</c:v>
                </c:pt>
                <c:pt idx="4">
                  <c:v>284.64999999999998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08928"/>
        <c:axId val="85310848"/>
      </c:lineChart>
      <c:dateAx>
        <c:axId val="8530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310848"/>
        <c:crosses val="autoZero"/>
        <c:auto val="1"/>
        <c:lblOffset val="100"/>
        <c:baseTimeUnit val="years"/>
      </c:dateAx>
      <c:valAx>
        <c:axId val="8531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30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N6" zoomScale="75" zoomScaleNormal="75" workbookViewId="0">
      <selection activeCell="CL14" sqref="CL14"/>
    </sheetView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栃木県　那珂川町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D2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17947</v>
      </c>
      <c r="AJ8" s="55"/>
      <c r="AK8" s="55"/>
      <c r="AL8" s="55"/>
      <c r="AM8" s="55"/>
      <c r="AN8" s="55"/>
      <c r="AO8" s="55"/>
      <c r="AP8" s="56"/>
      <c r="AQ8" s="46">
        <f>データ!R6</f>
        <v>192.78</v>
      </c>
      <c r="AR8" s="46"/>
      <c r="AS8" s="46"/>
      <c r="AT8" s="46"/>
      <c r="AU8" s="46"/>
      <c r="AV8" s="46"/>
      <c r="AW8" s="46"/>
      <c r="AX8" s="46"/>
      <c r="AY8" s="46">
        <f>データ!S6</f>
        <v>93.1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46.5</v>
      </c>
      <c r="S10" s="46"/>
      <c r="T10" s="46"/>
      <c r="U10" s="46"/>
      <c r="V10" s="46"/>
      <c r="W10" s="46"/>
      <c r="X10" s="46"/>
      <c r="Y10" s="46"/>
      <c r="Z10" s="80">
        <f>データ!P6</f>
        <v>4212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8296</v>
      </c>
      <c r="AJ10" s="80"/>
      <c r="AK10" s="80"/>
      <c r="AL10" s="80"/>
      <c r="AM10" s="80"/>
      <c r="AN10" s="80"/>
      <c r="AO10" s="80"/>
      <c r="AP10" s="80"/>
      <c r="AQ10" s="46">
        <f>データ!U6</f>
        <v>102.57</v>
      </c>
      <c r="AR10" s="46"/>
      <c r="AS10" s="46"/>
      <c r="AT10" s="46"/>
      <c r="AU10" s="46"/>
      <c r="AV10" s="46"/>
      <c r="AW10" s="46"/>
      <c r="AX10" s="46"/>
      <c r="AY10" s="46">
        <f>データ!V6</f>
        <v>80.88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94111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栃木県　那珂川町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46.5</v>
      </c>
      <c r="P6" s="32">
        <f t="shared" si="3"/>
        <v>4212</v>
      </c>
      <c r="Q6" s="32">
        <f t="shared" si="3"/>
        <v>17947</v>
      </c>
      <c r="R6" s="32">
        <f t="shared" si="3"/>
        <v>192.78</v>
      </c>
      <c r="S6" s="32">
        <f t="shared" si="3"/>
        <v>93.1</v>
      </c>
      <c r="T6" s="32">
        <f t="shared" si="3"/>
        <v>8296</v>
      </c>
      <c r="U6" s="32">
        <f t="shared" si="3"/>
        <v>102.57</v>
      </c>
      <c r="V6" s="32">
        <f t="shared" si="3"/>
        <v>80.88</v>
      </c>
      <c r="W6" s="33">
        <f>IF(W7="",NA(),W7)</f>
        <v>106.05</v>
      </c>
      <c r="X6" s="33">
        <f t="shared" ref="X6:AF6" si="4">IF(X7="",NA(),X7)</f>
        <v>101.81</v>
      </c>
      <c r="Y6" s="33">
        <f t="shared" si="4"/>
        <v>115.61</v>
      </c>
      <c r="Z6" s="33">
        <f t="shared" si="4"/>
        <v>129.26</v>
      </c>
      <c r="AA6" s="33">
        <f t="shared" si="4"/>
        <v>134.6</v>
      </c>
      <c r="AB6" s="33">
        <f t="shared" si="4"/>
        <v>77.22</v>
      </c>
      <c r="AC6" s="33">
        <f t="shared" si="4"/>
        <v>75.239999999999995</v>
      </c>
      <c r="AD6" s="33">
        <f t="shared" si="4"/>
        <v>73.63</v>
      </c>
      <c r="AE6" s="33">
        <f t="shared" si="4"/>
        <v>75.709999999999994</v>
      </c>
      <c r="AF6" s="33">
        <f t="shared" si="4"/>
        <v>75.09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327.04000000000002</v>
      </c>
      <c r="BE6" s="33">
        <f t="shared" ref="BE6:BM6" si="7">IF(BE7="",NA(),BE7)</f>
        <v>272.43</v>
      </c>
      <c r="BF6" s="33">
        <f t="shared" si="7"/>
        <v>251.95</v>
      </c>
      <c r="BG6" s="33">
        <f t="shared" si="7"/>
        <v>240.04</v>
      </c>
      <c r="BH6" s="33">
        <f t="shared" si="7"/>
        <v>206.32</v>
      </c>
      <c r="BI6" s="33">
        <f t="shared" si="7"/>
        <v>1187.81</v>
      </c>
      <c r="BJ6" s="33">
        <f t="shared" si="7"/>
        <v>1168.8</v>
      </c>
      <c r="BK6" s="33">
        <f t="shared" si="7"/>
        <v>1158.82</v>
      </c>
      <c r="BL6" s="33">
        <f t="shared" si="7"/>
        <v>1167.7</v>
      </c>
      <c r="BM6" s="33">
        <f t="shared" si="7"/>
        <v>1228.58</v>
      </c>
      <c r="BN6" s="32" t="str">
        <f>IF(BN7="","",IF(BN7="-","【-】","【"&amp;SUBSTITUTE(TEXT(BN7,"#,##0.00"),"-","△")&amp;"】"))</f>
        <v>【1,239.32】</v>
      </c>
      <c r="BO6" s="33">
        <f>IF(BO7="",NA(),BO7)</f>
        <v>101.82</v>
      </c>
      <c r="BP6" s="33">
        <f t="shared" ref="BP6:BX6" si="8">IF(BP7="",NA(),BP7)</f>
        <v>74.239999999999995</v>
      </c>
      <c r="BQ6" s="33">
        <f t="shared" si="8"/>
        <v>109.31</v>
      </c>
      <c r="BR6" s="33">
        <f t="shared" si="8"/>
        <v>123.26</v>
      </c>
      <c r="BS6" s="33">
        <f t="shared" si="8"/>
        <v>129.5</v>
      </c>
      <c r="BT6" s="33">
        <f t="shared" si="8"/>
        <v>57.96</v>
      </c>
      <c r="BU6" s="33">
        <f t="shared" si="8"/>
        <v>56.44</v>
      </c>
      <c r="BV6" s="33">
        <f t="shared" si="8"/>
        <v>55.6</v>
      </c>
      <c r="BW6" s="33">
        <f t="shared" si="8"/>
        <v>54.43</v>
      </c>
      <c r="BX6" s="33">
        <f t="shared" si="8"/>
        <v>53.81</v>
      </c>
      <c r="BY6" s="32" t="str">
        <f>IF(BY7="","",IF(BY7="-","【-】","【"&amp;SUBSTITUTE(TEXT(BY7,"#,##0.00"),"-","△")&amp;"】"))</f>
        <v>【36.33】</v>
      </c>
      <c r="BZ6" s="33">
        <f>IF(BZ7="",NA(),BZ7)</f>
        <v>193.64</v>
      </c>
      <c r="CA6" s="33">
        <f t="shared" ref="CA6:CI6" si="9">IF(CA7="",NA(),CA7)</f>
        <v>295.19</v>
      </c>
      <c r="CB6" s="33">
        <f t="shared" si="9"/>
        <v>200.82</v>
      </c>
      <c r="CC6" s="33">
        <f t="shared" si="9"/>
        <v>175.82</v>
      </c>
      <c r="CD6" s="33">
        <f t="shared" si="9"/>
        <v>187.44</v>
      </c>
      <c r="CE6" s="33">
        <f t="shared" si="9"/>
        <v>263.20999999999998</v>
      </c>
      <c r="CF6" s="33">
        <f t="shared" si="9"/>
        <v>270.7</v>
      </c>
      <c r="CG6" s="33">
        <f t="shared" si="9"/>
        <v>275.86</v>
      </c>
      <c r="CH6" s="33">
        <f t="shared" si="9"/>
        <v>279.8</v>
      </c>
      <c r="CI6" s="33">
        <f t="shared" si="9"/>
        <v>284.64999999999998</v>
      </c>
      <c r="CJ6" s="32" t="str">
        <f>IF(CJ7="","",IF(CJ7="-","【-】","【"&amp;SUBSTITUTE(TEXT(CJ7,"#,##0.00"),"-","△")&amp;"】"))</f>
        <v>【476.46】</v>
      </c>
      <c r="CK6" s="33">
        <f>IF(CK7="",NA(),CK7)</f>
        <v>69.06</v>
      </c>
      <c r="CL6" s="33">
        <f t="shared" ref="CL6:CT6" si="10">IF(CL7="",NA(),CL7)</f>
        <v>66.819999999999993</v>
      </c>
      <c r="CM6" s="33">
        <f t="shared" si="10"/>
        <v>68.81</v>
      </c>
      <c r="CN6" s="33">
        <f t="shared" si="10"/>
        <v>65.23</v>
      </c>
      <c r="CO6" s="33">
        <f t="shared" si="10"/>
        <v>64.569999999999993</v>
      </c>
      <c r="CP6" s="33">
        <f t="shared" si="10"/>
        <v>60.92</v>
      </c>
      <c r="CQ6" s="33">
        <f t="shared" si="10"/>
        <v>59.84</v>
      </c>
      <c r="CR6" s="33">
        <f t="shared" si="10"/>
        <v>60.66</v>
      </c>
      <c r="CS6" s="33">
        <f t="shared" si="10"/>
        <v>60.17</v>
      </c>
      <c r="CT6" s="33">
        <f t="shared" si="10"/>
        <v>58.96</v>
      </c>
      <c r="CU6" s="32" t="str">
        <f>IF(CU7="","",IF(CU7="-","【-】","【"&amp;SUBSTITUTE(TEXT(CU7,"#,##0.00"),"-","△")&amp;"】"))</f>
        <v>【58.19】</v>
      </c>
      <c r="CV6" s="33">
        <f>IF(CV7="",NA(),CV7)</f>
        <v>84.34</v>
      </c>
      <c r="CW6" s="33">
        <f t="shared" ref="CW6:DE6" si="11">IF(CW7="",NA(),CW7)</f>
        <v>83.92</v>
      </c>
      <c r="CX6" s="33">
        <f t="shared" si="11"/>
        <v>81.349999999999994</v>
      </c>
      <c r="CY6" s="33">
        <f t="shared" si="11"/>
        <v>85.88</v>
      </c>
      <c r="CZ6" s="33">
        <f t="shared" si="11"/>
        <v>84.13</v>
      </c>
      <c r="DA6" s="33">
        <f t="shared" si="11"/>
        <v>78.58</v>
      </c>
      <c r="DB6" s="33">
        <f t="shared" si="11"/>
        <v>77.989999999999995</v>
      </c>
      <c r="DC6" s="33">
        <f t="shared" si="11"/>
        <v>77.319999999999993</v>
      </c>
      <c r="DD6" s="33">
        <f t="shared" si="11"/>
        <v>76.680000000000007</v>
      </c>
      <c r="DE6" s="33">
        <f t="shared" si="11"/>
        <v>76.58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0.38</v>
      </c>
      <c r="ED6" s="33">
        <f t="shared" ref="ED6:EL6" si="14">IF(ED7="",NA(),ED7)</f>
        <v>0.21</v>
      </c>
      <c r="EE6" s="33">
        <f t="shared" si="14"/>
        <v>0.06</v>
      </c>
      <c r="EF6" s="33">
        <f t="shared" si="14"/>
        <v>0.52</v>
      </c>
      <c r="EG6" s="33">
        <f t="shared" si="14"/>
        <v>0.67</v>
      </c>
      <c r="EH6" s="33">
        <f t="shared" si="14"/>
        <v>0.61</v>
      </c>
      <c r="EI6" s="33">
        <f t="shared" si="14"/>
        <v>1.08</v>
      </c>
      <c r="EJ6" s="33">
        <f t="shared" si="14"/>
        <v>0.69</v>
      </c>
      <c r="EK6" s="33">
        <f t="shared" si="14"/>
        <v>0.89</v>
      </c>
      <c r="EL6" s="33">
        <f t="shared" si="14"/>
        <v>0.98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94111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46.5</v>
      </c>
      <c r="P7" s="36">
        <v>4212</v>
      </c>
      <c r="Q7" s="36">
        <v>17947</v>
      </c>
      <c r="R7" s="36">
        <v>192.78</v>
      </c>
      <c r="S7" s="36">
        <v>93.1</v>
      </c>
      <c r="T7" s="36">
        <v>8296</v>
      </c>
      <c r="U7" s="36">
        <v>102.57</v>
      </c>
      <c r="V7" s="36">
        <v>80.88</v>
      </c>
      <c r="W7" s="36">
        <v>106.05</v>
      </c>
      <c r="X7" s="36">
        <v>101.81</v>
      </c>
      <c r="Y7" s="36">
        <v>115.61</v>
      </c>
      <c r="Z7" s="36">
        <v>129.26</v>
      </c>
      <c r="AA7" s="36">
        <v>134.6</v>
      </c>
      <c r="AB7" s="36">
        <v>77.22</v>
      </c>
      <c r="AC7" s="36">
        <v>75.239999999999995</v>
      </c>
      <c r="AD7" s="36">
        <v>73.63</v>
      </c>
      <c r="AE7" s="36">
        <v>75.709999999999994</v>
      </c>
      <c r="AF7" s="36">
        <v>75.09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327.04000000000002</v>
      </c>
      <c r="BE7" s="36">
        <v>272.43</v>
      </c>
      <c r="BF7" s="36">
        <v>251.95</v>
      </c>
      <c r="BG7" s="36">
        <v>240.04</v>
      </c>
      <c r="BH7" s="36">
        <v>206.32</v>
      </c>
      <c r="BI7" s="36">
        <v>1187.81</v>
      </c>
      <c r="BJ7" s="36">
        <v>1168.8</v>
      </c>
      <c r="BK7" s="36">
        <v>1158.82</v>
      </c>
      <c r="BL7" s="36">
        <v>1167.7</v>
      </c>
      <c r="BM7" s="36">
        <v>1228.58</v>
      </c>
      <c r="BN7" s="36">
        <v>1239.32</v>
      </c>
      <c r="BO7" s="36">
        <v>101.82</v>
      </c>
      <c r="BP7" s="36">
        <v>74.239999999999995</v>
      </c>
      <c r="BQ7" s="36">
        <v>109.31</v>
      </c>
      <c r="BR7" s="36">
        <v>123.26</v>
      </c>
      <c r="BS7" s="36">
        <v>129.5</v>
      </c>
      <c r="BT7" s="36">
        <v>57.96</v>
      </c>
      <c r="BU7" s="36">
        <v>56.44</v>
      </c>
      <c r="BV7" s="36">
        <v>55.6</v>
      </c>
      <c r="BW7" s="36">
        <v>54.43</v>
      </c>
      <c r="BX7" s="36">
        <v>53.81</v>
      </c>
      <c r="BY7" s="36">
        <v>36.33</v>
      </c>
      <c r="BZ7" s="36">
        <v>193.64</v>
      </c>
      <c r="CA7" s="36">
        <v>295.19</v>
      </c>
      <c r="CB7" s="36">
        <v>200.82</v>
      </c>
      <c r="CC7" s="36">
        <v>175.82</v>
      </c>
      <c r="CD7" s="36">
        <v>187.44</v>
      </c>
      <c r="CE7" s="36">
        <v>263.20999999999998</v>
      </c>
      <c r="CF7" s="36">
        <v>270.7</v>
      </c>
      <c r="CG7" s="36">
        <v>275.86</v>
      </c>
      <c r="CH7" s="36">
        <v>279.8</v>
      </c>
      <c r="CI7" s="36">
        <v>284.64999999999998</v>
      </c>
      <c r="CJ7" s="36">
        <v>476.46</v>
      </c>
      <c r="CK7" s="36">
        <v>69.06</v>
      </c>
      <c r="CL7" s="36">
        <v>66.819999999999993</v>
      </c>
      <c r="CM7" s="36">
        <v>68.81</v>
      </c>
      <c r="CN7" s="36">
        <v>65.23</v>
      </c>
      <c r="CO7" s="36">
        <v>64.569999999999993</v>
      </c>
      <c r="CP7" s="36">
        <v>60.92</v>
      </c>
      <c r="CQ7" s="36">
        <v>59.84</v>
      </c>
      <c r="CR7" s="36">
        <v>60.66</v>
      </c>
      <c r="CS7" s="36">
        <v>60.17</v>
      </c>
      <c r="CT7" s="36">
        <v>58.96</v>
      </c>
      <c r="CU7" s="36">
        <v>58.19</v>
      </c>
      <c r="CV7" s="36">
        <v>84.34</v>
      </c>
      <c r="CW7" s="36">
        <v>83.92</v>
      </c>
      <c r="CX7" s="36">
        <v>81.349999999999994</v>
      </c>
      <c r="CY7" s="36">
        <v>85.88</v>
      </c>
      <c r="CZ7" s="36">
        <v>84.13</v>
      </c>
      <c r="DA7" s="36">
        <v>78.58</v>
      </c>
      <c r="DB7" s="36">
        <v>77.989999999999995</v>
      </c>
      <c r="DC7" s="36">
        <v>77.319999999999993</v>
      </c>
      <c r="DD7" s="36">
        <v>76.680000000000007</v>
      </c>
      <c r="DE7" s="36">
        <v>76.58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0.38</v>
      </c>
      <c r="ED7" s="36">
        <v>0.21</v>
      </c>
      <c r="EE7" s="36">
        <v>0.06</v>
      </c>
      <c r="EF7" s="36">
        <v>0.52</v>
      </c>
      <c r="EG7" s="36">
        <v>0.67</v>
      </c>
      <c r="EH7" s="36">
        <v>0.61</v>
      </c>
      <c r="EI7" s="36">
        <v>1.08</v>
      </c>
      <c r="EJ7" s="36">
        <v>0.69</v>
      </c>
      <c r="EK7" s="36">
        <v>0.89</v>
      </c>
      <c r="EL7" s="36">
        <v>0.98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2016-02-16T06:36:06Z</cp:lastPrinted>
  <dcterms:created xsi:type="dcterms:W3CDTF">2016-01-18T05:00:55Z</dcterms:created>
  <dcterms:modified xsi:type="dcterms:W3CDTF">2016-02-16T06:36:08Z</dcterms:modified>
  <cp:category/>
</cp:coreProperties>
</file>