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228281\Desktop\経営比較分析表（公表用）\03公共下水\"/>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M6" i="5"/>
  <c r="B10" i="4" s="1"/>
  <c r="L6" i="5"/>
  <c r="W8" i="4" s="1"/>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<sst xmlns="http://schemas.openxmlformats.org/spreadsheetml/2006/main" count="221" uniqueCount="111">
  <si>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</si>
  <si>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</si>
  <si>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</si>
  <si>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</si>
  <si>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</si>
  <si>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</si>
  <si>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</si>
  <si>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</si>
  <si>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</si>
  <si>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</si>
  <si>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</si>
  <si>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</si>
  <si>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</si>
  <si>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</si>
  <si>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</si>
  <si>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</si>
  <si>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</si>
  <si>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</si>
  <si>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</si>
  <si>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</si>
  <si>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</si>
  <si>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</si>
  <si>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</si>
  <si>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</si>
  <si>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</si>
  <si>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</si>
  <si>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</si>
  <si>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</si>
  <si>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</si>
  <si>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</si>
  <si>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</si>
  <si>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</si>
  <si>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</si>
  <si>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</si>
  <si>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</si>
  <si>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</si>
  <si>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</si>
  <si>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</si>
  <si>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</si>
  <si>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</si>
  <si>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</si>
  <si>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</si>
  <si>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</si>
  <si>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</si>
  <si>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</si>
  <si>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</si>
  <si>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</si>
  <si>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</si>
  <si>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</si>
  <si>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</si>
  <si>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</si>
  <si>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</si>
  <si>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</si>
  <si>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</si>
  <si>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</si>
  <si>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</si>
  <si>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</si>
  <si>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</si>
  <si>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</si>
  <si>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</si>
  <si>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</si>
  <si>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</si>
  <si>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</si>
  <si>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</si>
  <si>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</si>
  <si>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</si>
  <si>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</si>
  <si>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</si>
  <si>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</si>
  <si>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</si>
  <si>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</si>
  <si>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</si>
  <si>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</si>
  <si>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</si>
  <si>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</si>
  <si>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</si>
  <si>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</si>
  <si>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</si>
  <si>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</si>
  <si>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</si>
  <si>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</si>
  <si>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</si>
  <si>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</si>
  <si>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</si>
  <si>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</si>
  <si>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</si>
  <si>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</si>
  <si>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</si>
  <si>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</si>
  <si>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</si>
  <si>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</si>
  <si>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</si>
  <si>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</si>
  <si>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</si>
  <si>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</si>
  <si>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</si>
  <si>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栃木県　那珂川町</t>
  </si>
  <si>
    <t>法非適用</t>
  </si>
  <si>
    <t>下水道事業</t>
  </si>
  <si>
    <t>公共下水道</t>
  </si>
  <si>
    <t>Cd3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</si>
  <si>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</si>
  <si>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</si>
  <si>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</si>
  <si>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</si>
  <si>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</si>
  <si>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</si>
  <si>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</si>
  <si>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・供用開始後１０年程経過したが、水洗化率が低いことから有収水量が少ないため、施設の維持管理費等を使用料収入で賄うことが困難な状況となっている。
・施設維持管理費に必要な財源（使用料収入）を確保するため、水洗化率向上に向けた取組が必要である。
・経費回収率、施設利用率が低く、整備した施設の効率性が悪い。</t>
    <rPh sb="2" eb="4">
      <t>キョウヨウ</t>
    </rPh>
    <rPh sb="4" eb="6">
      <t>カイシ</t>
    </rPh>
    <rPh sb="6" eb="7">
      <t>アト</t>
    </rPh>
    <rPh sb="9" eb="10">
      <t>ネン</t>
    </rPh>
    <rPh sb="10" eb="11">
      <t>ホド</t>
    </rPh>
    <rPh sb="11" eb="13">
      <t>ケイカ</t>
    </rPh>
    <rPh sb="17" eb="20">
      <t>スイセンカ</t>
    </rPh>
    <rPh sb="20" eb="21">
      <t>リツ</t>
    </rPh>
    <rPh sb="22" eb="23">
      <t>ヒク</t>
    </rPh>
    <rPh sb="28" eb="30">
      <t>ユウシュウ</t>
    </rPh>
    <rPh sb="30" eb="32">
      <t>スイリョウ</t>
    </rPh>
    <rPh sb="33" eb="34">
      <t>スク</t>
    </rPh>
    <rPh sb="39" eb="41">
      <t>シセツ</t>
    </rPh>
    <rPh sb="42" eb="44">
      <t>イジ</t>
    </rPh>
    <rPh sb="44" eb="46">
      <t>カンリ</t>
    </rPh>
    <rPh sb="46" eb="47">
      <t>ヒ</t>
    </rPh>
    <rPh sb="47" eb="48">
      <t>ナド</t>
    </rPh>
    <rPh sb="49" eb="52">
      <t>シヨウリョウ</t>
    </rPh>
    <rPh sb="52" eb="54">
      <t>シュウニュウ</t>
    </rPh>
    <rPh sb="55" eb="56">
      <t>マカナ</t>
    </rPh>
    <rPh sb="60" eb="62">
      <t>コンナン</t>
    </rPh>
    <rPh sb="63" eb="65">
      <t>ジョウキョウ</t>
    </rPh>
    <rPh sb="75" eb="77">
      <t>シセツ</t>
    </rPh>
    <rPh sb="77" eb="79">
      <t>イジ</t>
    </rPh>
    <rPh sb="79" eb="81">
      <t>カンリ</t>
    </rPh>
    <rPh sb="81" eb="82">
      <t>ヒ</t>
    </rPh>
    <rPh sb="83" eb="85">
      <t>ヒツヨウ</t>
    </rPh>
    <rPh sb="86" eb="88">
      <t>ザイゲン</t>
    </rPh>
    <rPh sb="89" eb="92">
      <t>シヨウリョウ</t>
    </rPh>
    <rPh sb="92" eb="94">
      <t>シュウニュウ</t>
    </rPh>
    <rPh sb="96" eb="98">
      <t>カクホ</t>
    </rPh>
    <rPh sb="103" eb="106">
      <t>スイセンカ</t>
    </rPh>
    <rPh sb="106" eb="107">
      <t>リツ</t>
    </rPh>
    <rPh sb="107" eb="109">
      <t>コウジョウ</t>
    </rPh>
    <rPh sb="110" eb="111">
      <t>ム</t>
    </rPh>
    <rPh sb="113" eb="114">
      <t>ト</t>
    </rPh>
    <rPh sb="114" eb="115">
      <t>クミ</t>
    </rPh>
    <rPh sb="116" eb="118">
      <t>ヒツヨウ</t>
    </rPh>
    <rPh sb="125" eb="127">
      <t>ケイヒ</t>
    </rPh>
    <rPh sb="127" eb="129">
      <t>カイシュウ</t>
    </rPh>
    <rPh sb="129" eb="130">
      <t>リツ</t>
    </rPh>
    <rPh sb="131" eb="133">
      <t>シセツ</t>
    </rPh>
    <rPh sb="133" eb="135">
      <t>リヨウ</t>
    </rPh>
    <rPh sb="135" eb="136">
      <t>リツ</t>
    </rPh>
    <rPh sb="137" eb="138">
      <t>ヒク</t>
    </rPh>
    <rPh sb="140" eb="142">
      <t>セイビ</t>
    </rPh>
    <rPh sb="144" eb="146">
      <t>シセツ</t>
    </rPh>
    <rPh sb="147" eb="150">
      <t>コウリツセイ</t>
    </rPh>
    <rPh sb="151" eb="152">
      <t>ワル</t>
    </rPh>
    <phoneticPr fontId="4"/>
  </si>
  <si>
    <t xml:space="preserve">
・供用開始後１０年程度であることから、施設については比較的新しい状況である。
・今後予想される施設の改築（更新・長寿命化）に向けて、施設の点検・調査を定期的に実施し、計画的な対策を講じなければならない。</t>
    <rPh sb="2" eb="4">
      <t>キョウヨウ</t>
    </rPh>
    <rPh sb="4" eb="6">
      <t>カイシ</t>
    </rPh>
    <rPh sb="6" eb="7">
      <t>アト</t>
    </rPh>
    <rPh sb="9" eb="10">
      <t>ネン</t>
    </rPh>
    <rPh sb="10" eb="12">
      <t>テイド</t>
    </rPh>
    <rPh sb="20" eb="22">
      <t>シセツ</t>
    </rPh>
    <rPh sb="27" eb="30">
      <t>ヒカクテキ</t>
    </rPh>
    <rPh sb="30" eb="31">
      <t>アタラ</t>
    </rPh>
    <rPh sb="33" eb="35">
      <t>ジョウキョウ</t>
    </rPh>
    <rPh sb="42" eb="44">
      <t>コンゴ</t>
    </rPh>
    <rPh sb="44" eb="46">
      <t>ヨソウ</t>
    </rPh>
    <rPh sb="49" eb="51">
      <t>シセツ</t>
    </rPh>
    <rPh sb="52" eb="54">
      <t>カイチク</t>
    </rPh>
    <rPh sb="55" eb="57">
      <t>コウシン</t>
    </rPh>
    <rPh sb="58" eb="59">
      <t>チョウ</t>
    </rPh>
    <rPh sb="59" eb="62">
      <t>ジュミョウカ</t>
    </rPh>
    <rPh sb="64" eb="65">
      <t>ム</t>
    </rPh>
    <rPh sb="68" eb="70">
      <t>シセツ</t>
    </rPh>
    <rPh sb="71" eb="73">
      <t>テンケン</t>
    </rPh>
    <rPh sb="74" eb="76">
      <t>チョウサ</t>
    </rPh>
    <rPh sb="77" eb="80">
      <t>テイキテキ</t>
    </rPh>
    <rPh sb="81" eb="83">
      <t>ジッシ</t>
    </rPh>
    <rPh sb="85" eb="88">
      <t>ケイカクテキ</t>
    </rPh>
    <rPh sb="89" eb="91">
      <t>タイサク</t>
    </rPh>
    <rPh sb="92" eb="93">
      <t>コウ</t>
    </rPh>
    <phoneticPr fontId="4"/>
  </si>
  <si>
    <t xml:space="preserve">
・水洗化率の向上に向けた取り組みを行うとともに、経営健全化に向けた施策等を検討していく必要がある。
・処理区域内の面整備は概ね完了しており、新たな投資については、今のところ予定はない。
　今後予想される、施設の改築更新については優先順位により計画的に対策を行っていく必要がある。</t>
    <rPh sb="2" eb="5">
      <t>スイセンカ</t>
    </rPh>
    <rPh sb="5" eb="6">
      <t>リツ</t>
    </rPh>
    <rPh sb="7" eb="9">
      <t>コウジョウ</t>
    </rPh>
    <rPh sb="10" eb="11">
      <t>ム</t>
    </rPh>
    <rPh sb="13" eb="14">
      <t>ト</t>
    </rPh>
    <rPh sb="15" eb="16">
      <t>ク</t>
    </rPh>
    <rPh sb="18" eb="19">
      <t>オコナ</t>
    </rPh>
    <rPh sb="25" eb="27">
      <t>ケイエイ</t>
    </rPh>
    <rPh sb="27" eb="30">
      <t>ケンゼンカ</t>
    </rPh>
    <rPh sb="31" eb="32">
      <t>ム</t>
    </rPh>
    <rPh sb="34" eb="36">
      <t>シサク</t>
    </rPh>
    <rPh sb="36" eb="37">
      <t>ナド</t>
    </rPh>
    <rPh sb="38" eb="40">
      <t>ケントウ</t>
    </rPh>
    <rPh sb="44" eb="46">
      <t>ヒツヨウ</t>
    </rPh>
    <rPh sb="53" eb="55">
      <t>ショリ</t>
    </rPh>
    <rPh sb="55" eb="57">
      <t>クイキ</t>
    </rPh>
    <rPh sb="57" eb="58">
      <t>ナイ</t>
    </rPh>
    <rPh sb="59" eb="60">
      <t>メン</t>
    </rPh>
    <rPh sb="60" eb="62">
      <t>セイビ</t>
    </rPh>
    <rPh sb="63" eb="64">
      <t>オオム</t>
    </rPh>
    <rPh sb="65" eb="67">
      <t>カンリョウ</t>
    </rPh>
    <rPh sb="72" eb="73">
      <t>アラ</t>
    </rPh>
    <rPh sb="75" eb="77">
      <t>トウシ</t>
    </rPh>
    <rPh sb="83" eb="84">
      <t>イマ</t>
    </rPh>
    <rPh sb="88" eb="90">
      <t>ヨテイ</t>
    </rPh>
    <rPh sb="96" eb="98">
      <t>コンゴ</t>
    </rPh>
    <rPh sb="98" eb="100">
      <t>ヨソウ</t>
    </rPh>
    <rPh sb="104" eb="106">
      <t>シセツ</t>
    </rPh>
    <rPh sb="107" eb="109">
      <t>カイチク</t>
    </rPh>
    <rPh sb="109" eb="111">
      <t>コウシン</t>
    </rPh>
    <rPh sb="116" eb="118">
      <t>ユウセン</t>
    </rPh>
    <rPh sb="118" eb="120">
      <t>ジュンイ</t>
    </rPh>
    <rPh sb="123" eb="126">
      <t>ケイカクテキ</t>
    </rPh>
    <rPh sb="127" eb="129">
      <t>タイサク</t>
    </rPh>
    <rPh sb="130" eb="131">
      <t>オコナ</t>
    </rPh>
    <rPh sb="135" eb="13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</si>
</sst>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3823424"/>
        <c:axId val="7493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0.14000000000000001</c:v>
                </c:pt>
                <c:pt idx="2" formatCode="#,##0.00;&quot;△&quot;#,##0.00">
                  <c:v>0</c:v>
                </c:pt>
                <c:pt idx="3">
                  <c:v>0.17</c:v>
                </c:pt>
                <c:pt idx="4">
                  <c:v>0.2</c:v>
                </c:pt>
              </c:numCache>
            </c:numRef>
          </c:val>
          <c:smooth val="0"/>
        </c:ser>
        <c:dLbls>
          <c:showLegendKey val="0"/>
          <c:showVal val="0"/>
          <c:showCatName val="0"/>
          <c:showSerName val="0"/>
          <c:showPercent val="0"/>
          <c:showBubbleSize val="0"/>
        </c:dLbls>
        <c:marker val="1"/>
        <c:smooth val="0"/>
        <c:axId val="183823424"/>
        <c:axId val="74938672"/>
      </c:lineChart>
      <c:dateAx>
        <c:axId val="183823424"/>
        <c:scaling>
          <c:orientation val="minMax"/>
        </c:scaling>
        <c:delete val="1"/>
        <c:axPos val="b"/>
        <c:numFmt formatCode="ge" sourceLinked="1"/>
        <c:majorTickMark val="none"/>
        <c:minorTickMark val="none"/>
        <c:tickLblPos val="none"/>
        <c:crossAx val="74938672"/>
        <c:crosses val="autoZero"/>
        <c:auto val="1"/>
        <c:lblOffset val="100"/>
        <c:baseTimeUnit val="years"/>
      </c:dateAx>
      <c:valAx>
        <c:axId val="7493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82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38.299999999999997</c:v>
                </c:pt>
                <c:pt idx="1">
                  <c:v>35.4</c:v>
                </c:pt>
                <c:pt idx="2">
                  <c:v>37.6</c:v>
                </c:pt>
                <c:pt idx="3">
                  <c:v>31.9</c:v>
                </c:pt>
                <c:pt idx="4">
                  <c:v>32.9</c:v>
                </c:pt>
              </c:numCache>
            </c:numRef>
          </c:val>
        </c:ser>
        <c:dLbls>
          <c:showLegendKey val="0"/>
          <c:showVal val="0"/>
          <c:showCatName val="0"/>
          <c:showSerName val="0"/>
          <c:showPercent val="0"/>
          <c:showBubbleSize val="0"/>
        </c:dLbls>
        <c:gapWidth val="150"/>
        <c:axId val="185071104"/>
        <c:axId val="185071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41.48</c:v>
                </c:pt>
                <c:pt idx="1">
                  <c:v>41.95</c:v>
                </c:pt>
                <c:pt idx="2">
                  <c:v>40.71</c:v>
                </c:pt>
                <c:pt idx="3">
                  <c:v>43.53</c:v>
                </c:pt>
                <c:pt idx="4">
                  <c:v>39.869999999999997</c:v>
                </c:pt>
              </c:numCache>
            </c:numRef>
          </c:val>
          <c:smooth val="0"/>
        </c:ser>
        <c:dLbls>
          <c:showLegendKey val="0"/>
          <c:showVal val="0"/>
          <c:showCatName val="0"/>
          <c:showSerName val="0"/>
          <c:showPercent val="0"/>
          <c:showBubbleSize val="0"/>
        </c:dLbls>
        <c:marker val="1"/>
        <c:smooth val="0"/>
        <c:axId val="185071104"/>
        <c:axId val="185071496"/>
      </c:lineChart>
      <c:dateAx>
        <c:axId val="185071104"/>
        <c:scaling>
          <c:orientation val="minMax"/>
        </c:scaling>
        <c:delete val="1"/>
        <c:axPos val="b"/>
        <c:numFmt formatCode="ge" sourceLinked="1"/>
        <c:majorTickMark val="none"/>
        <c:minorTickMark val="none"/>
        <c:tickLblPos val="none"/>
        <c:crossAx val="185071496"/>
        <c:crosses val="autoZero"/>
        <c:auto val="1"/>
        <c:lblOffset val="100"/>
        <c:baseTimeUnit val="years"/>
      </c:dateAx>
      <c:valAx>
        <c:axId val="185071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07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42.22</c:v>
                </c:pt>
                <c:pt idx="1">
                  <c:v>41.6</c:v>
                </c:pt>
                <c:pt idx="2">
                  <c:v>43.53</c:v>
                </c:pt>
                <c:pt idx="3">
                  <c:v>45.91</c:v>
                </c:pt>
                <c:pt idx="4">
                  <c:v>48.15</c:v>
                </c:pt>
              </c:numCache>
            </c:numRef>
          </c:val>
        </c:ser>
        <c:dLbls>
          <c:showLegendKey val="0"/>
          <c:showVal val="0"/>
          <c:showCatName val="0"/>
          <c:showSerName val="0"/>
          <c:showPercent val="0"/>
          <c:showBubbleSize val="0"/>
        </c:dLbls>
        <c:gapWidth val="150"/>
        <c:axId val="185072672"/>
        <c:axId val="185073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65.739999999999995</c:v>
                </c:pt>
                <c:pt idx="1">
                  <c:v>64.459999999999994</c:v>
                </c:pt>
                <c:pt idx="2">
                  <c:v>63.45</c:v>
                </c:pt>
                <c:pt idx="3">
                  <c:v>64.14</c:v>
                </c:pt>
                <c:pt idx="4">
                  <c:v>61.37</c:v>
                </c:pt>
              </c:numCache>
            </c:numRef>
          </c:val>
          <c:smooth val="0"/>
        </c:ser>
        <c:dLbls>
          <c:showLegendKey val="0"/>
          <c:showVal val="0"/>
          <c:showCatName val="0"/>
          <c:showSerName val="0"/>
          <c:showPercent val="0"/>
          <c:showBubbleSize val="0"/>
        </c:dLbls>
        <c:marker val="1"/>
        <c:smooth val="0"/>
        <c:axId val="185072672"/>
        <c:axId val="185073064"/>
      </c:lineChart>
      <c:dateAx>
        <c:axId val="185072672"/>
        <c:scaling>
          <c:orientation val="minMax"/>
        </c:scaling>
        <c:delete val="1"/>
        <c:axPos val="b"/>
        <c:numFmt formatCode="ge" sourceLinked="1"/>
        <c:majorTickMark val="none"/>
        <c:minorTickMark val="none"/>
        <c:tickLblPos val="none"/>
        <c:crossAx val="185073064"/>
        <c:crosses val="autoZero"/>
        <c:auto val="1"/>
        <c:lblOffset val="100"/>
        <c:baseTimeUnit val="years"/>
      </c:dateAx>
      <c:valAx>
        <c:axId val="185073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07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106.81</c:v>
                </c:pt>
                <c:pt idx="1">
                  <c:v>104.77</c:v>
                </c:pt>
                <c:pt idx="2">
                  <c:v>102.91</c:v>
                </c:pt>
                <c:pt idx="3">
                  <c:v>97.52</c:v>
                </c:pt>
                <c:pt idx="4">
                  <c:v>101.17</c:v>
                </c:pt>
              </c:numCache>
            </c:numRef>
          </c:val>
        </c:ser>
        <c:dLbls>
          <c:showLegendKey val="0"/>
          <c:showVal val="0"/>
          <c:showCatName val="0"/>
          <c:showSerName val="0"/>
          <c:showPercent val="0"/>
          <c:showBubbleSize val="0"/>
        </c:dLbls>
        <c:gapWidth val="150"/>
        <c:axId val="184263008"/>
        <c:axId val="18436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263008"/>
        <c:axId val="184363232"/>
      </c:lineChart>
      <c:dateAx>
        <c:axId val="184263008"/>
        <c:scaling>
          <c:orientation val="minMax"/>
        </c:scaling>
        <c:delete val="1"/>
        <c:axPos val="b"/>
        <c:numFmt formatCode="ge" sourceLinked="1"/>
        <c:majorTickMark val="none"/>
        <c:minorTickMark val="none"/>
        <c:tickLblPos val="none"/>
        <c:crossAx val="184363232"/>
        <c:crosses val="autoZero"/>
        <c:auto val="1"/>
        <c:lblOffset val="100"/>
        <c:baseTimeUnit val="years"/>
      </c:dateAx>
      <c:valAx>
        <c:axId val="18436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26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4406016"/>
        <c:axId val="18440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406016"/>
        <c:axId val="184406400"/>
      </c:lineChart>
      <c:dateAx>
        <c:axId val="184406016"/>
        <c:scaling>
          <c:orientation val="minMax"/>
        </c:scaling>
        <c:delete val="1"/>
        <c:axPos val="b"/>
        <c:numFmt formatCode="ge" sourceLinked="1"/>
        <c:majorTickMark val="none"/>
        <c:minorTickMark val="none"/>
        <c:tickLblPos val="none"/>
        <c:crossAx val="184406400"/>
        <c:crosses val="autoZero"/>
        <c:auto val="1"/>
        <c:lblOffset val="100"/>
        <c:baseTimeUnit val="years"/>
      </c:dateAx>
      <c:valAx>
        <c:axId val="18440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40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4451312"/>
        <c:axId val="18445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451312"/>
        <c:axId val="184451696"/>
      </c:lineChart>
      <c:dateAx>
        <c:axId val="184451312"/>
        <c:scaling>
          <c:orientation val="minMax"/>
        </c:scaling>
        <c:delete val="1"/>
        <c:axPos val="b"/>
        <c:numFmt formatCode="ge" sourceLinked="1"/>
        <c:majorTickMark val="none"/>
        <c:minorTickMark val="none"/>
        <c:tickLblPos val="none"/>
        <c:crossAx val="184451696"/>
        <c:crosses val="autoZero"/>
        <c:auto val="1"/>
        <c:lblOffset val="100"/>
        <c:baseTimeUnit val="years"/>
      </c:dateAx>
      <c:valAx>
        <c:axId val="18445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45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2269208"/>
        <c:axId val="18226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2269208"/>
        <c:axId val="182269600"/>
      </c:lineChart>
      <c:dateAx>
        <c:axId val="182269208"/>
        <c:scaling>
          <c:orientation val="minMax"/>
        </c:scaling>
        <c:delete val="1"/>
        <c:axPos val="b"/>
        <c:numFmt formatCode="ge" sourceLinked="1"/>
        <c:majorTickMark val="none"/>
        <c:minorTickMark val="none"/>
        <c:tickLblPos val="none"/>
        <c:crossAx val="182269600"/>
        <c:crosses val="autoZero"/>
        <c:auto val="1"/>
        <c:lblOffset val="100"/>
        <c:baseTimeUnit val="years"/>
      </c:dateAx>
      <c:valAx>
        <c:axId val="18226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26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2268816"/>
        <c:axId val="182268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2268816"/>
        <c:axId val="182268424"/>
      </c:lineChart>
      <c:dateAx>
        <c:axId val="182268816"/>
        <c:scaling>
          <c:orientation val="minMax"/>
        </c:scaling>
        <c:delete val="1"/>
        <c:axPos val="b"/>
        <c:numFmt formatCode="ge" sourceLinked="1"/>
        <c:majorTickMark val="none"/>
        <c:minorTickMark val="none"/>
        <c:tickLblPos val="none"/>
        <c:crossAx val="182268424"/>
        <c:crosses val="autoZero"/>
        <c:auto val="1"/>
        <c:lblOffset val="100"/>
        <c:baseTimeUnit val="years"/>
      </c:dateAx>
      <c:valAx>
        <c:axId val="182268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26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2270776"/>
        <c:axId val="18496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1734.34</c:v>
                </c:pt>
                <c:pt idx="1">
                  <c:v>1791.46</c:v>
                </c:pt>
                <c:pt idx="2">
                  <c:v>1826.49</c:v>
                </c:pt>
                <c:pt idx="3">
                  <c:v>1696.96</c:v>
                </c:pt>
                <c:pt idx="4">
                  <c:v>1824.34</c:v>
                </c:pt>
              </c:numCache>
            </c:numRef>
          </c:val>
          <c:smooth val="0"/>
        </c:ser>
        <c:dLbls>
          <c:showLegendKey val="0"/>
          <c:showVal val="0"/>
          <c:showCatName val="0"/>
          <c:showSerName val="0"/>
          <c:showPercent val="0"/>
          <c:showBubbleSize val="0"/>
        </c:dLbls>
        <c:marker val="1"/>
        <c:smooth val="0"/>
        <c:axId val="182270776"/>
        <c:axId val="184968304"/>
      </c:lineChart>
      <c:dateAx>
        <c:axId val="182270776"/>
        <c:scaling>
          <c:orientation val="minMax"/>
        </c:scaling>
        <c:delete val="1"/>
        <c:axPos val="b"/>
        <c:numFmt formatCode="ge" sourceLinked="1"/>
        <c:majorTickMark val="none"/>
        <c:minorTickMark val="none"/>
        <c:tickLblPos val="none"/>
        <c:crossAx val="184968304"/>
        <c:crosses val="autoZero"/>
        <c:auto val="1"/>
        <c:lblOffset val="100"/>
        <c:baseTimeUnit val="years"/>
      </c:dateAx>
      <c:valAx>
        <c:axId val="18496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270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86.77</c:v>
                </c:pt>
                <c:pt idx="1">
                  <c:v>79.28</c:v>
                </c:pt>
                <c:pt idx="2">
                  <c:v>89.81</c:v>
                </c:pt>
                <c:pt idx="3">
                  <c:v>50.81</c:v>
                </c:pt>
                <c:pt idx="4">
                  <c:v>58.01</c:v>
                </c:pt>
              </c:numCache>
            </c:numRef>
          </c:val>
        </c:ser>
        <c:dLbls>
          <c:showLegendKey val="0"/>
          <c:showVal val="0"/>
          <c:showCatName val="0"/>
          <c:showSerName val="0"/>
          <c:showPercent val="0"/>
          <c:showBubbleSize val="0"/>
        </c:dLbls>
        <c:gapWidth val="150"/>
        <c:axId val="184969480"/>
        <c:axId val="18496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55.91</c:v>
                </c:pt>
                <c:pt idx="1">
                  <c:v>51.28</c:v>
                </c:pt>
                <c:pt idx="2">
                  <c:v>48</c:v>
                </c:pt>
                <c:pt idx="3">
                  <c:v>47.23</c:v>
                </c:pt>
                <c:pt idx="4">
                  <c:v>54.16</c:v>
                </c:pt>
              </c:numCache>
            </c:numRef>
          </c:val>
          <c:smooth val="0"/>
        </c:ser>
        <c:dLbls>
          <c:showLegendKey val="0"/>
          <c:showVal val="0"/>
          <c:showCatName val="0"/>
          <c:showSerName val="0"/>
          <c:showPercent val="0"/>
          <c:showBubbleSize val="0"/>
        </c:dLbls>
        <c:marker val="1"/>
        <c:smooth val="0"/>
        <c:axId val="184969480"/>
        <c:axId val="184969872"/>
      </c:lineChart>
      <c:dateAx>
        <c:axId val="184969480"/>
        <c:scaling>
          <c:orientation val="minMax"/>
        </c:scaling>
        <c:delete val="1"/>
        <c:axPos val="b"/>
        <c:numFmt formatCode="ge" sourceLinked="1"/>
        <c:majorTickMark val="none"/>
        <c:minorTickMark val="none"/>
        <c:tickLblPos val="none"/>
        <c:crossAx val="184969872"/>
        <c:crosses val="autoZero"/>
        <c:auto val="1"/>
        <c:lblOffset val="100"/>
        <c:baseTimeUnit val="years"/>
      </c:dateAx>
      <c:valAx>
        <c:axId val="18496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96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173.88</c:v>
                </c:pt>
                <c:pt idx="1">
                  <c:v>187.88</c:v>
                </c:pt>
                <c:pt idx="2">
                  <c:v>162.41</c:v>
                </c:pt>
                <c:pt idx="3">
                  <c:v>302.42</c:v>
                </c:pt>
                <c:pt idx="4">
                  <c:v>263.89</c:v>
                </c:pt>
              </c:numCache>
            </c:numRef>
          </c:val>
        </c:ser>
        <c:dLbls>
          <c:showLegendKey val="0"/>
          <c:showVal val="0"/>
          <c:showCatName val="0"/>
          <c:showSerName val="0"/>
          <c:showPercent val="0"/>
          <c:showBubbleSize val="0"/>
        </c:dLbls>
        <c:gapWidth val="150"/>
        <c:axId val="184971048"/>
        <c:axId val="18497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284.98</c:v>
                </c:pt>
                <c:pt idx="1">
                  <c:v>311.81</c:v>
                </c:pt>
                <c:pt idx="2">
                  <c:v>334.37</c:v>
                </c:pt>
                <c:pt idx="3">
                  <c:v>351.41</c:v>
                </c:pt>
                <c:pt idx="4">
                  <c:v>307.56</c:v>
                </c:pt>
              </c:numCache>
            </c:numRef>
          </c:val>
          <c:smooth val="0"/>
        </c:ser>
        <c:dLbls>
          <c:showLegendKey val="0"/>
          <c:showVal val="0"/>
          <c:showCatName val="0"/>
          <c:showSerName val="0"/>
          <c:showPercent val="0"/>
          <c:showBubbleSize val="0"/>
        </c:dLbls>
        <c:marker val="1"/>
        <c:smooth val="0"/>
        <c:axId val="184971048"/>
        <c:axId val="184971440"/>
      </c:lineChart>
      <c:dateAx>
        <c:axId val="184971048"/>
        <c:scaling>
          <c:orientation val="minMax"/>
        </c:scaling>
        <c:delete val="1"/>
        <c:axPos val="b"/>
        <c:numFmt formatCode="ge" sourceLinked="1"/>
        <c:majorTickMark val="none"/>
        <c:minorTickMark val="none"/>
        <c:tickLblPos val="none"/>
        <c:crossAx val="184971440"/>
        <c:crosses val="autoZero"/>
        <c:auto val="1"/>
        <c:lblOffset val="100"/>
        <c:baseTimeUnit val="years"/>
      </c:dateAx>
      <c:valAx>
        <c:axId val="18497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971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1" sqref="B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栃木県　那珂川町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Cd3</v>
      </c>
      <c r="X8" s="46"/>
      <c r="Y8" s="46"/>
      <c r="Z8" s="46"/>
      <c r="AA8" s="46"/>
      <c r="AB8" s="46"/>
      <c r="AC8" s="46"/>
      <c r="AD8" s="3"/>
      <c r="AE8" s="3"/>
      <c r="AF8" s="3"/>
      <c r="AG8" s="3"/>
      <c r="AH8" s="3"/>
      <c r="AI8" s="3"/>
      <c r="AJ8" s="3"/>
      <c r="AK8" s="3"/>
      <c r="AL8" s="47">
        <f>データ!R6</f>
        <v>17605</v>
      </c>
      <c r="AM8" s="47"/>
      <c r="AN8" s="47"/>
      <c r="AO8" s="47"/>
      <c r="AP8" s="47"/>
      <c r="AQ8" s="47"/>
      <c r="AR8" s="47"/>
      <c r="AS8" s="47"/>
      <c r="AT8" s="43">
        <f>データ!S6</f>
        <v>192.78</v>
      </c>
      <c r="AU8" s="43"/>
      <c r="AV8" s="43"/>
      <c r="AW8" s="43"/>
      <c r="AX8" s="43"/>
      <c r="AY8" s="43"/>
      <c r="AZ8" s="43"/>
      <c r="BA8" s="43"/>
      <c r="BB8" s="43">
        <f>データ!T6</f>
        <v>91.32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10.029999999999999</v>
      </c>
      <c r="Q10" s="43"/>
      <c r="R10" s="43"/>
      <c r="S10" s="43"/>
      <c r="T10" s="43"/>
      <c r="U10" s="43"/>
      <c r="V10" s="43"/>
      <c r="W10" s="43">
        <f>データ!P6</f>
        <v>82.15</v>
      </c>
      <c r="X10" s="43"/>
      <c r="Y10" s="43"/>
      <c r="Z10" s="43"/>
      <c r="AA10" s="43"/>
      <c r="AB10" s="43"/>
      <c r="AC10" s="43"/>
      <c r="AD10" s="47">
        <f>データ!Q6</f>
        <v>2770</v>
      </c>
      <c r="AE10" s="47"/>
      <c r="AF10" s="47"/>
      <c r="AG10" s="47"/>
      <c r="AH10" s="47"/>
      <c r="AI10" s="47"/>
      <c r="AJ10" s="47"/>
      <c r="AK10" s="2"/>
      <c r="AL10" s="47">
        <f>データ!U6</f>
        <v>1753</v>
      </c>
      <c r="AM10" s="47"/>
      <c r="AN10" s="47"/>
      <c r="AO10" s="47"/>
      <c r="AP10" s="47"/>
      <c r="AQ10" s="47"/>
      <c r="AR10" s="47"/>
      <c r="AS10" s="47"/>
      <c r="AT10" s="43">
        <f>データ!V6</f>
        <v>1.05</v>
      </c>
      <c r="AU10" s="43"/>
      <c r="AV10" s="43"/>
      <c r="AW10" s="43"/>
      <c r="AX10" s="43"/>
      <c r="AY10" s="43"/>
      <c r="AZ10" s="43"/>
      <c r="BA10" s="43"/>
      <c r="BB10" s="43">
        <f>データ!W6</f>
        <v>1669.52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94111</v>
      </c>
      <c r="D6" s="31">
        <f t="shared" si="3"/>
        <v>47</v>
      </c>
      <c r="E6" s="31">
        <f t="shared" si="3"/>
        <v>17</v>
      </c>
      <c r="F6" s="31">
        <f t="shared" si="3"/>
        <v>1</v>
      </c>
      <c r="G6" s="31">
        <f t="shared" si="3"/>
        <v>0</v>
      </c>
      <c r="H6" s="31" t="str">
        <f t="shared" si="3"/>
        <v>栃木県　那珂川町</v>
      </c>
      <c r="I6" s="31" t="str">
        <f t="shared" si="3"/>
        <v>法非適用</v>
      </c>
      <c r="J6" s="31" t="str">
        <f t="shared" si="3"/>
        <v>下水道事業</v>
      </c>
      <c r="K6" s="31" t="str">
        <f t="shared" si="3"/>
        <v>公共下水道</v>
      </c>
      <c r="L6" s="31" t="str">
        <f t="shared" si="3"/>
        <v>Cd3</v>
      </c>
      <c r="M6" s="32" t="str">
        <f t="shared" si="3"/>
        <v>-</v>
      </c>
      <c r="N6" s="32" t="str">
        <f t="shared" si="3"/>
        <v>該当数値なし</v>
      </c>
      <c r="O6" s="32">
        <f t="shared" si="3"/>
        <v>10.029999999999999</v>
      </c>
      <c r="P6" s="32">
        <f t="shared" si="3"/>
        <v>82.15</v>
      </c>
      <c r="Q6" s="32">
        <f t="shared" si="3"/>
        <v>2770</v>
      </c>
      <c r="R6" s="32">
        <f t="shared" si="3"/>
        <v>17605</v>
      </c>
      <c r="S6" s="32">
        <f t="shared" si="3"/>
        <v>192.78</v>
      </c>
      <c r="T6" s="32">
        <f t="shared" si="3"/>
        <v>91.32</v>
      </c>
      <c r="U6" s="32">
        <f t="shared" si="3"/>
        <v>1753</v>
      </c>
      <c r="V6" s="32">
        <f t="shared" si="3"/>
        <v>1.05</v>
      </c>
      <c r="W6" s="32">
        <f t="shared" si="3"/>
        <v>1669.52</v>
      </c>
      <c r="X6" s="33">
        <f>IF(X7="",NA(),X7)</f>
        <v>106.81</v>
      </c>
      <c r="Y6" s="33">
        <f t="shared" ref="Y6:AG6" si="4">IF(Y7="",NA(),Y7)</f>
        <v>104.77</v>
      </c>
      <c r="Z6" s="33">
        <f t="shared" si="4"/>
        <v>102.91</v>
      </c>
      <c r="AA6" s="33">
        <f t="shared" si="4"/>
        <v>97.52</v>
      </c>
      <c r="AB6" s="33">
        <f t="shared" si="4"/>
        <v>101.17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1734.34</v>
      </c>
      <c r="BK6" s="33">
        <f t="shared" si="7"/>
        <v>1791.46</v>
      </c>
      <c r="BL6" s="33">
        <f t="shared" si="7"/>
        <v>1826.49</v>
      </c>
      <c r="BM6" s="33">
        <f t="shared" si="7"/>
        <v>1696.96</v>
      </c>
      <c r="BN6" s="33">
        <f t="shared" si="7"/>
        <v>1824.34</v>
      </c>
      <c r="BO6" s="32" t="str">
        <f>IF(BO7="","",IF(BO7="-","【-】","【"&amp;SUBSTITUTE(TEXT(BO7,"#,##0.00"),"-","△")&amp;"】"))</f>
        <v>【763.62】</v>
      </c>
      <c r="BP6" s="33">
        <f>IF(BP7="",NA(),BP7)</f>
        <v>86.77</v>
      </c>
      <c r="BQ6" s="33">
        <f t="shared" ref="BQ6:BY6" si="8">IF(BQ7="",NA(),BQ7)</f>
        <v>79.28</v>
      </c>
      <c r="BR6" s="33">
        <f t="shared" si="8"/>
        <v>89.81</v>
      </c>
      <c r="BS6" s="33">
        <f t="shared" si="8"/>
        <v>50.81</v>
      </c>
      <c r="BT6" s="33">
        <f t="shared" si="8"/>
        <v>58.01</v>
      </c>
      <c r="BU6" s="33">
        <f t="shared" si="8"/>
        <v>55.91</v>
      </c>
      <c r="BV6" s="33">
        <f t="shared" si="8"/>
        <v>51.28</v>
      </c>
      <c r="BW6" s="33">
        <f t="shared" si="8"/>
        <v>48</v>
      </c>
      <c r="BX6" s="33">
        <f t="shared" si="8"/>
        <v>47.23</v>
      </c>
      <c r="BY6" s="33">
        <f t="shared" si="8"/>
        <v>54.16</v>
      </c>
      <c r="BZ6" s="32" t="str">
        <f>IF(BZ7="","",IF(BZ7="-","【-】","【"&amp;SUBSTITUTE(TEXT(BZ7,"#,##0.00"),"-","△")&amp;"】"))</f>
        <v>【98.53】</v>
      </c>
      <c r="CA6" s="33">
        <f>IF(CA7="",NA(),CA7)</f>
        <v>173.88</v>
      </c>
      <c r="CB6" s="33">
        <f t="shared" ref="CB6:CJ6" si="9">IF(CB7="",NA(),CB7)</f>
        <v>187.88</v>
      </c>
      <c r="CC6" s="33">
        <f t="shared" si="9"/>
        <v>162.41</v>
      </c>
      <c r="CD6" s="33">
        <f t="shared" si="9"/>
        <v>302.42</v>
      </c>
      <c r="CE6" s="33">
        <f t="shared" si="9"/>
        <v>263.89</v>
      </c>
      <c r="CF6" s="33">
        <f t="shared" si="9"/>
        <v>284.98</v>
      </c>
      <c r="CG6" s="33">
        <f t="shared" si="9"/>
        <v>311.81</v>
      </c>
      <c r="CH6" s="33">
        <f t="shared" si="9"/>
        <v>334.37</v>
      </c>
      <c r="CI6" s="33">
        <f t="shared" si="9"/>
        <v>351.41</v>
      </c>
      <c r="CJ6" s="33">
        <f t="shared" si="9"/>
        <v>307.56</v>
      </c>
      <c r="CK6" s="32" t="str">
        <f>IF(CK7="","",IF(CK7="-","【-】","【"&amp;SUBSTITUTE(TEXT(CK7,"#,##0.00"),"-","△")&amp;"】"))</f>
        <v>【139.70】</v>
      </c>
      <c r="CL6" s="33">
        <f>IF(CL7="",NA(),CL7)</f>
        <v>38.299999999999997</v>
      </c>
      <c r="CM6" s="33">
        <f t="shared" ref="CM6:CU6" si="10">IF(CM7="",NA(),CM7)</f>
        <v>35.4</v>
      </c>
      <c r="CN6" s="33">
        <f t="shared" si="10"/>
        <v>37.6</v>
      </c>
      <c r="CO6" s="33">
        <f t="shared" si="10"/>
        <v>31.9</v>
      </c>
      <c r="CP6" s="33">
        <f t="shared" si="10"/>
        <v>32.9</v>
      </c>
      <c r="CQ6" s="33">
        <f t="shared" si="10"/>
        <v>41.48</v>
      </c>
      <c r="CR6" s="33">
        <f t="shared" si="10"/>
        <v>41.95</v>
      </c>
      <c r="CS6" s="33">
        <f t="shared" si="10"/>
        <v>40.71</v>
      </c>
      <c r="CT6" s="33">
        <f t="shared" si="10"/>
        <v>43.53</v>
      </c>
      <c r="CU6" s="33">
        <f t="shared" si="10"/>
        <v>39.869999999999997</v>
      </c>
      <c r="CV6" s="32" t="str">
        <f>IF(CV7="","",IF(CV7="-","【-】","【"&amp;SUBSTITUTE(TEXT(CV7,"#,##0.00"),"-","△")&amp;"】"))</f>
        <v>【60.01】</v>
      </c>
      <c r="CW6" s="33">
        <f>IF(CW7="",NA(),CW7)</f>
        <v>42.22</v>
      </c>
      <c r="CX6" s="33">
        <f t="shared" ref="CX6:DF6" si="11">IF(CX7="",NA(),CX7)</f>
        <v>41.6</v>
      </c>
      <c r="CY6" s="33">
        <f t="shared" si="11"/>
        <v>43.53</v>
      </c>
      <c r="CZ6" s="33">
        <f t="shared" si="11"/>
        <v>45.91</v>
      </c>
      <c r="DA6" s="33">
        <f t="shared" si="11"/>
        <v>48.15</v>
      </c>
      <c r="DB6" s="33">
        <f t="shared" si="11"/>
        <v>65.739999999999995</v>
      </c>
      <c r="DC6" s="33">
        <f t="shared" si="11"/>
        <v>64.459999999999994</v>
      </c>
      <c r="DD6" s="33">
        <f t="shared" si="11"/>
        <v>63.45</v>
      </c>
      <c r="DE6" s="33">
        <f t="shared" si="11"/>
        <v>64.14</v>
      </c>
      <c r="DF6" s="33">
        <f t="shared" si="11"/>
        <v>61.37</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0.14000000000000001</v>
      </c>
      <c r="EK6" s="32">
        <f t="shared" si="14"/>
        <v>0</v>
      </c>
      <c r="EL6" s="33">
        <f t="shared" si="14"/>
        <v>0.17</v>
      </c>
      <c r="EM6" s="33">
        <f t="shared" si="14"/>
        <v>0.2</v>
      </c>
      <c r="EN6" s="32" t="str">
        <f>IF(EN7="","",IF(EN7="-","【-】","【"&amp;SUBSTITUTE(TEXT(EN7,"#,##0.00"),"-","△")&amp;"】"))</f>
        <v>【0.23】</v>
      </c>
    </row>
    <row r="7" spans="1:144" s="34" customFormat="1">
      <c r="A7" s="26"/>
      <c r="B7" s="35">
        <v>2015</v>
      </c>
      <c r="C7" s="35">
        <v>94111</v>
      </c>
      <c r="D7" s="35">
        <v>47</v>
      </c>
      <c r="E7" s="35">
        <v>17</v>
      </c>
      <c r="F7" s="35">
        <v>1</v>
      </c>
      <c r="G7" s="35">
        <v>0</v>
      </c>
      <c r="H7" s="35" t="s">
        <v>96</v>
      </c>
      <c r="I7" s="35" t="s">
        <v>97</v>
      </c>
      <c r="J7" s="35" t="s">
        <v>98</v>
      </c>
      <c r="K7" s="35" t="s">
        <v>99</v>
      </c>
      <c r="L7" s="35" t="s">
        <v>100</v>
      </c>
      <c r="M7" s="36" t="s">
        <v>101</v>
      </c>
      <c r="N7" s="36" t="s">
        <v>102</v>
      </c>
      <c r="O7" s="36">
        <v>10.029999999999999</v>
      </c>
      <c r="P7" s="36">
        <v>82.15</v>
      </c>
      <c r="Q7" s="36">
        <v>2770</v>
      </c>
      <c r="R7" s="36">
        <v>17605</v>
      </c>
      <c r="S7" s="36">
        <v>192.78</v>
      </c>
      <c r="T7" s="36">
        <v>91.32</v>
      </c>
      <c r="U7" s="36">
        <v>1753</v>
      </c>
      <c r="V7" s="36">
        <v>1.05</v>
      </c>
      <c r="W7" s="36">
        <v>1669.52</v>
      </c>
      <c r="X7" s="36">
        <v>106.81</v>
      </c>
      <c r="Y7" s="36">
        <v>104.77</v>
      </c>
      <c r="Z7" s="36">
        <v>102.91</v>
      </c>
      <c r="AA7" s="36">
        <v>97.52</v>
      </c>
      <c r="AB7" s="36">
        <v>101.17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1734.34</v>
      </c>
      <c r="BK7" s="36">
        <v>1791.46</v>
      </c>
      <c r="BL7" s="36">
        <v>1826.49</v>
      </c>
      <c r="BM7" s="36">
        <v>1696.96</v>
      </c>
      <c r="BN7" s="36">
        <v>1824.34</v>
      </c>
      <c r="BO7" s="36">
        <v>763.62</v>
      </c>
      <c r="BP7" s="36">
        <v>86.77</v>
      </c>
      <c r="BQ7" s="36">
        <v>79.28</v>
      </c>
      <c r="BR7" s="36">
        <v>89.81</v>
      </c>
      <c r="BS7" s="36">
        <v>50.81</v>
      </c>
      <c r="BT7" s="36">
        <v>58.01</v>
      </c>
      <c r="BU7" s="36">
        <v>55.91</v>
      </c>
      <c r="BV7" s="36">
        <v>51.28</v>
      </c>
      <c r="BW7" s="36">
        <v>48</v>
      </c>
      <c r="BX7" s="36">
        <v>47.23</v>
      </c>
      <c r="BY7" s="36">
        <v>54.16</v>
      </c>
      <c r="BZ7" s="36">
        <v>98.53</v>
      </c>
      <c r="CA7" s="36">
        <v>173.88</v>
      </c>
      <c r="CB7" s="36">
        <v>187.88</v>
      </c>
      <c r="CC7" s="36">
        <v>162.41</v>
      </c>
      <c r="CD7" s="36">
        <v>302.42</v>
      </c>
      <c r="CE7" s="36">
        <v>263.89</v>
      </c>
      <c r="CF7" s="36">
        <v>284.98</v>
      </c>
      <c r="CG7" s="36">
        <v>311.81</v>
      </c>
      <c r="CH7" s="36">
        <v>334.37</v>
      </c>
      <c r="CI7" s="36">
        <v>351.41</v>
      </c>
      <c r="CJ7" s="36">
        <v>307.56</v>
      </c>
      <c r="CK7" s="36">
        <v>139.69999999999999</v>
      </c>
      <c r="CL7" s="36">
        <v>38.299999999999997</v>
      </c>
      <c r="CM7" s="36">
        <v>35.4</v>
      </c>
      <c r="CN7" s="36">
        <v>37.6</v>
      </c>
      <c r="CO7" s="36">
        <v>31.9</v>
      </c>
      <c r="CP7" s="36">
        <v>32.9</v>
      </c>
      <c r="CQ7" s="36">
        <v>41.48</v>
      </c>
      <c r="CR7" s="36">
        <v>41.95</v>
      </c>
      <c r="CS7" s="36">
        <v>40.71</v>
      </c>
      <c r="CT7" s="36">
        <v>43.53</v>
      </c>
      <c r="CU7" s="36">
        <v>39.869999999999997</v>
      </c>
      <c r="CV7" s="36">
        <v>60.01</v>
      </c>
      <c r="CW7" s="36">
        <v>42.22</v>
      </c>
      <c r="CX7" s="36">
        <v>41.6</v>
      </c>
      <c r="CY7" s="36">
        <v>43.53</v>
      </c>
      <c r="CZ7" s="36">
        <v>45.91</v>
      </c>
      <c r="DA7" s="36">
        <v>48.15</v>
      </c>
      <c r="DB7" s="36">
        <v>65.739999999999995</v>
      </c>
      <c r="DC7" s="36">
        <v>64.459999999999994</v>
      </c>
      <c r="DD7" s="36">
        <v>63.45</v>
      </c>
      <c r="DE7" s="36">
        <v>64.14</v>
      </c>
      <c r="DF7" s="36">
        <v>61.37</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0.14000000000000001</v>
      </c>
      <c r="EK7" s="36">
        <v>0</v>
      </c>
      <c r="EL7" s="36">
        <v>0.17</v>
      </c>
      <c r="EM7" s="36">
        <v>0.2</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栃木県</cp:lastModifiedBy>
  <cp:lastPrinted>2017-02-13T02:41:04Z</cp:lastPrinted>
  <dcterms:created xsi:type="dcterms:W3CDTF">2017-02-08T02:46:46Z</dcterms:created>
  <dcterms:modified xsi:type="dcterms:W3CDTF">2017-02-17T05:06:22Z</dcterms:modified>
  <cp:category/>
</cp:coreProperties>
</file>