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6下水（農集）\"/>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D10" i="4"/>
  <c r="AT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<sst xmlns="http://schemas.openxmlformats.org/spreadsheetml/2006/main" count="240" uniqueCount="126">
  <si>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</si>
  <si>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</si>
  <si>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</si>
  <si>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</si>
  <si>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</si>
  <si>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</si>
  <si>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</si>
  <si>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</si>
  <si>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</si>
  <si>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</si>
  <si>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</si>
  <si>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</si>
  <si>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</si>
  <si>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</si>
  <si>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</si>
  <si>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</si>
  <si>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</si>
  <si>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</si>
  <si>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</si>
  <si>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</si>
  <si>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</si>
  <si>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</si>
  <si>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</si>
  <si>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</si>
  <si>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</si>
  <si>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</si>
  <si>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</si>
  <si>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</si>
  <si>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</si>
  <si>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</si>
  <si>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</si>
  <si>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</si>
  <si>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</si>
  <si>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</si>
  <si>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</si>
  <si>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</si>
  <si>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</si>
  <si>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</si>
  <si>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</si>
  <si>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</si>
  <si>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</si>
  <si>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</si>
  <si>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</si>
  <si>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</si>
  <si>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</si>
  <si>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</si>
  <si>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</si>
  <si>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</si>
  <si>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</si>
  <si>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</si>
  <si>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</si>
  <si>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</si>
  <si>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</si>
  <si>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</si>
  <si>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</si>
  <si>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</si>
  <si>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</si>
  <si>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</si>
  <si>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</si>
  <si>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</si>
  <si>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</si>
  <si>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</si>
  <si>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</si>
  <si>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</si>
  <si>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</si>
  <si>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</si>
  <si>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</si>
  <si>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</si>
  <si>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</si>
  <si>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</si>
  <si>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</si>
  <si>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</si>
  <si>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</si>
  <si>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</si>
  <si>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</si>
  <si>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</si>
  <si>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</si>
  <si>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</si>
  <si>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</si>
  <si>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</si>
  <si>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</si>
  <si>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</si>
  <si>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</si>
  <si>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</si>
  <si>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</si>
  <si>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</si>
  <si>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</si>
  <si>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</si>
  <si>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</si>
  <si>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</si>
  <si>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</si>
  <si>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</si>
  <si>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</si>
  <si>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</si>
  <si>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</si>
  <si>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</si>
  <si>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</si>
  <si>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</si>
  <si>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</si>
  <si>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</si>
  <si>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</si>
  <si>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</si>
  <si>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</si>
  <si>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</si>
  <si>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</si>
  <si>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</si>
  <si>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</si>
  <si>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</si>
  <si>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</si>
  <si>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</si>
  <si>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那珂川町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</si>
  <si>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</si>
  <si>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</si>
  <si>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</si>
  <si>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</si>
  <si>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</si>
  <si>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</si>
  <si>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</si>
  <si>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</si>
  <si>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</si>
  <si>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</si>
  <si>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</si>
  <si>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・水洗化率は高いが有収水量が少ないため、施設の維持管理費を使用料収入で賄うことが困難な状況となっている。
・人口減少等により水洗化人口が減っていく中、有収水量の増加は見込めない。
・経費回収率、施設利用率が低く、整備した施設の効率性が悪い。</t>
    <rPh sb="1" eb="4">
      <t>スイセンカ</t>
    </rPh>
    <rPh sb="4" eb="5">
      <t>リツ</t>
    </rPh>
    <rPh sb="6" eb="7">
      <t>タカ</t>
    </rPh>
    <rPh sb="9" eb="11">
      <t>ユウシュウ</t>
    </rPh>
    <rPh sb="11" eb="13">
      <t>スイリョウ</t>
    </rPh>
    <rPh sb="14" eb="15">
      <t>スク</t>
    </rPh>
    <rPh sb="20" eb="22">
      <t>シセツ</t>
    </rPh>
    <rPh sb="23" eb="25">
      <t>イジ</t>
    </rPh>
    <rPh sb="25" eb="27">
      <t>カンリ</t>
    </rPh>
    <rPh sb="27" eb="28">
      <t>ヒ</t>
    </rPh>
    <rPh sb="29" eb="32">
      <t>シヨウリョウ</t>
    </rPh>
    <rPh sb="32" eb="34">
      <t>シュウニュウ</t>
    </rPh>
    <rPh sb="35" eb="36">
      <t>マカナ</t>
    </rPh>
    <rPh sb="40" eb="42">
      <t>コンナン</t>
    </rPh>
    <rPh sb="43" eb="45">
      <t>ジョウキョウ</t>
    </rPh>
    <rPh sb="55" eb="57">
      <t>ジンコウ</t>
    </rPh>
    <rPh sb="57" eb="59">
      <t>ゲンショウ</t>
    </rPh>
    <rPh sb="59" eb="60">
      <t>ナド</t>
    </rPh>
    <rPh sb="63" eb="66">
      <t>スイセンカ</t>
    </rPh>
    <rPh sb="66" eb="68">
      <t>ジンコウ</t>
    </rPh>
    <rPh sb="69" eb="70">
      <t>ヘ</t>
    </rPh>
    <rPh sb="74" eb="75">
      <t>ナカ</t>
    </rPh>
    <rPh sb="76" eb="78">
      <t>ユウシュウ</t>
    </rPh>
    <rPh sb="78" eb="80">
      <t>スイリョウ</t>
    </rPh>
    <rPh sb="81" eb="83">
      <t>ゾウカ</t>
    </rPh>
    <rPh sb="84" eb="86">
      <t>ミコ</t>
    </rPh>
    <rPh sb="93" eb="95">
      <t>ケイヒ</t>
    </rPh>
    <rPh sb="95" eb="97">
      <t>カイシュウ</t>
    </rPh>
    <rPh sb="97" eb="98">
      <t>リツ</t>
    </rPh>
    <rPh sb="99" eb="101">
      <t>シセツ</t>
    </rPh>
    <rPh sb="101" eb="104">
      <t>リヨウリツ</t>
    </rPh>
    <rPh sb="105" eb="106">
      <t>ヒク</t>
    </rPh>
    <rPh sb="108" eb="110">
      <t>セイビ</t>
    </rPh>
    <rPh sb="112" eb="114">
      <t>シセツ</t>
    </rPh>
    <rPh sb="115" eb="118">
      <t>コウリツセイ</t>
    </rPh>
    <rPh sb="119" eb="120">
      <t>ワル</t>
    </rPh>
    <phoneticPr fontId="4"/>
  </si>
  <si>
    <t>・供用開始後２０年程度経過しているが、定期点検等の結果を踏まえると、施設については比較的良好な状態である。
・今後予想される施設の改築（更新・長寿命化）に向けて、施設の点検・調査を定期的に実施し、計画的な対策を講じなければならない。</t>
    <rPh sb="1" eb="3">
      <t>キョウヨウ</t>
    </rPh>
    <rPh sb="3" eb="5">
      <t>カイシ</t>
    </rPh>
    <rPh sb="5" eb="6">
      <t>アト</t>
    </rPh>
    <rPh sb="8" eb="9">
      <t>ネン</t>
    </rPh>
    <rPh sb="9" eb="11">
      <t>テイド</t>
    </rPh>
    <rPh sb="11" eb="13">
      <t>ケイカ</t>
    </rPh>
    <rPh sb="19" eb="21">
      <t>テイキ</t>
    </rPh>
    <rPh sb="21" eb="23">
      <t>テンケン</t>
    </rPh>
    <rPh sb="23" eb="24">
      <t>ナド</t>
    </rPh>
    <rPh sb="25" eb="27">
      <t>ケッカ</t>
    </rPh>
    <rPh sb="28" eb="29">
      <t>フ</t>
    </rPh>
    <rPh sb="34" eb="36">
      <t>シセツ</t>
    </rPh>
    <rPh sb="41" eb="44">
      <t>ヒカクテキ</t>
    </rPh>
    <rPh sb="44" eb="46">
      <t>リョウコウ</t>
    </rPh>
    <rPh sb="47" eb="49">
      <t>ジョウタイ</t>
    </rPh>
    <rPh sb="56" eb="58">
      <t>コンゴ</t>
    </rPh>
    <rPh sb="58" eb="60">
      <t>ヨソウ</t>
    </rPh>
    <rPh sb="63" eb="65">
      <t>シセツ</t>
    </rPh>
    <rPh sb="66" eb="68">
      <t>カイチク</t>
    </rPh>
    <rPh sb="69" eb="71">
      <t>コウシン</t>
    </rPh>
    <rPh sb="72" eb="73">
      <t>チョウ</t>
    </rPh>
    <rPh sb="73" eb="76">
      <t>ジュミョウカ</t>
    </rPh>
    <rPh sb="78" eb="79">
      <t>ム</t>
    </rPh>
    <rPh sb="82" eb="84">
      <t>シセツ</t>
    </rPh>
    <rPh sb="85" eb="87">
      <t>テンケン</t>
    </rPh>
    <rPh sb="88" eb="90">
      <t>チョウサ</t>
    </rPh>
    <rPh sb="91" eb="94">
      <t>テイキテキ</t>
    </rPh>
    <rPh sb="95" eb="97">
      <t>ジッシ</t>
    </rPh>
    <rPh sb="99" eb="102">
      <t>ケイカクテキ</t>
    </rPh>
    <rPh sb="103" eb="105">
      <t>タイサク</t>
    </rPh>
    <rPh sb="106" eb="107">
      <t>コウ</t>
    </rPh>
    <phoneticPr fontId="4"/>
  </si>
  <si>
    <t>・人口減少等により、今後、使用料収入の増加が見込めない状況であることから、経営健全化に向けた施策等を検討していく必要がある。
・処理区域内の面整備は完了しており、新たな投資については今のところ予定はない。
　今後、施設の老朽化に伴う改築更新について、優先順位により計画的に対策を行っていく必要がある。</t>
    <rPh sb="1" eb="3">
      <t>ジンコウ</t>
    </rPh>
    <rPh sb="3" eb="5">
      <t>ゲンショウ</t>
    </rPh>
    <rPh sb="5" eb="6">
      <t>ナド</t>
    </rPh>
    <rPh sb="10" eb="12">
      <t>コンゴ</t>
    </rPh>
    <rPh sb="13" eb="16">
      <t>シヨウリョウ</t>
    </rPh>
    <rPh sb="16" eb="18">
      <t>シュウニュウ</t>
    </rPh>
    <rPh sb="19" eb="21">
      <t>ゾウカ</t>
    </rPh>
    <rPh sb="22" eb="24">
      <t>ミコ</t>
    </rPh>
    <rPh sb="27" eb="29">
      <t>ジョウキョウ</t>
    </rPh>
    <rPh sb="37" eb="39">
      <t>ケイエイ</t>
    </rPh>
    <rPh sb="39" eb="42">
      <t>ケンゼンカ</t>
    </rPh>
    <rPh sb="43" eb="44">
      <t>ム</t>
    </rPh>
    <rPh sb="46" eb="48">
      <t>シサク</t>
    </rPh>
    <rPh sb="48" eb="49">
      <t>ナド</t>
    </rPh>
    <rPh sb="50" eb="52">
      <t>ケントウ</t>
    </rPh>
    <rPh sb="56" eb="58">
      <t>ヒツヨウ</t>
    </rPh>
    <rPh sb="65" eb="67">
      <t>ショリ</t>
    </rPh>
    <rPh sb="67" eb="69">
      <t>クイキ</t>
    </rPh>
    <rPh sb="69" eb="70">
      <t>ナイ</t>
    </rPh>
    <rPh sb="71" eb="72">
      <t>メン</t>
    </rPh>
    <rPh sb="72" eb="74">
      <t>セイビ</t>
    </rPh>
    <rPh sb="75" eb="77">
      <t>カンリョウ</t>
    </rPh>
    <rPh sb="82" eb="83">
      <t>アラ</t>
    </rPh>
    <rPh sb="85" eb="87">
      <t>トウシ</t>
    </rPh>
    <rPh sb="92" eb="93">
      <t>イマ</t>
    </rPh>
    <rPh sb="97" eb="99">
      <t>ヨテイ</t>
    </rPh>
    <rPh sb="105" eb="107">
      <t>コンゴ</t>
    </rPh>
    <rPh sb="108" eb="110">
      <t>シセツ</t>
    </rPh>
    <rPh sb="111" eb="114">
      <t>ロウキュウカ</t>
    </rPh>
    <rPh sb="115" eb="116">
      <t>トモナ</t>
    </rPh>
    <rPh sb="117" eb="119">
      <t>カイチク</t>
    </rPh>
    <rPh sb="119" eb="121">
      <t>コウシン</t>
    </rPh>
    <rPh sb="126" eb="128">
      <t>ユウセン</t>
    </rPh>
    <rPh sb="128" eb="130">
      <t>ジュンイ</t>
    </rPh>
    <rPh sb="133" eb="136">
      <t>ケイカクテキ</t>
    </rPh>
    <rPh sb="137" eb="139">
      <t>タイサク</t>
    </rPh>
    <rPh sb="140" eb="141">
      <t>オコナ</t>
    </rPh>
    <rPh sb="145" eb="14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</si>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</sst>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514560"/>
        <c:axId val="3365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36514560"/>
        <c:axId val="336514944"/>
      </c:lineChart>
      <c:dateAx>
        <c:axId val="336514560"/>
        <c:scaling>
          <c:orientation val="minMax"/>
        </c:scaling>
        <c:delete val="1"/>
        <c:axPos val="b"/>
        <c:numFmt formatCode="ge" sourceLinked="1"/>
        <c:majorTickMark val="none"/>
        <c:minorTickMark val="none"/>
        <c:tickLblPos val="none"/>
        <c:crossAx val="336514944"/>
        <c:crosses val="autoZero"/>
        <c:auto val="1"/>
        <c:lblOffset val="100"/>
        <c:baseTimeUnit val="years"/>
      </c:dateAx>
      <c:valAx>
        <c:axId val="3365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43.21</c:v>
                </c:pt>
                <c:pt idx="1">
                  <c:v>42.76</c:v>
                </c:pt>
                <c:pt idx="2">
                  <c:v>43.65</c:v>
                </c:pt>
                <c:pt idx="3">
                  <c:v>44.32</c:v>
                </c:pt>
                <c:pt idx="4">
                  <c:v>43.88</c:v>
                </c:pt>
              </c:numCache>
            </c:numRef>
          </c:val>
        </c:ser>
        <c:dLbls>
          <c:showLegendKey val="0"/>
          <c:showVal val="0"/>
          <c:showCatName val="0"/>
          <c:showSerName val="0"/>
          <c:showPercent val="0"/>
          <c:showBubbleSize val="0"/>
        </c:dLbls>
        <c:gapWidth val="150"/>
        <c:axId val="337623512"/>
        <c:axId val="3376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37623512"/>
        <c:axId val="337623904"/>
      </c:lineChart>
      <c:dateAx>
        <c:axId val="337623512"/>
        <c:scaling>
          <c:orientation val="minMax"/>
        </c:scaling>
        <c:delete val="1"/>
        <c:axPos val="b"/>
        <c:numFmt formatCode="ge" sourceLinked="1"/>
        <c:majorTickMark val="none"/>
        <c:minorTickMark val="none"/>
        <c:tickLblPos val="none"/>
        <c:crossAx val="337623904"/>
        <c:crosses val="autoZero"/>
        <c:auto val="1"/>
        <c:lblOffset val="100"/>
        <c:baseTimeUnit val="years"/>
      </c:dateAx>
      <c:valAx>
        <c:axId val="3376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2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94.8</c:v>
                </c:pt>
                <c:pt idx="1">
                  <c:v>94.69</c:v>
                </c:pt>
                <c:pt idx="2">
                  <c:v>95.23</c:v>
                </c:pt>
                <c:pt idx="3">
                  <c:v>95.68</c:v>
                </c:pt>
                <c:pt idx="4">
                  <c:v>95.81</c:v>
                </c:pt>
              </c:numCache>
            </c:numRef>
          </c:val>
        </c:ser>
        <c:dLbls>
          <c:showLegendKey val="0"/>
          <c:showVal val="0"/>
          <c:showCatName val="0"/>
          <c:showSerName val="0"/>
          <c:showPercent val="0"/>
          <c:showBubbleSize val="0"/>
        </c:dLbls>
        <c:gapWidth val="150"/>
        <c:axId val="337625080"/>
        <c:axId val="3376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37625080"/>
        <c:axId val="337625472"/>
      </c:lineChart>
      <c:dateAx>
        <c:axId val="337625080"/>
        <c:scaling>
          <c:orientation val="minMax"/>
        </c:scaling>
        <c:delete val="1"/>
        <c:axPos val="b"/>
        <c:numFmt formatCode="ge" sourceLinked="1"/>
        <c:majorTickMark val="none"/>
        <c:minorTickMark val="none"/>
        <c:tickLblPos val="none"/>
        <c:crossAx val="337625472"/>
        <c:crosses val="autoZero"/>
        <c:auto val="1"/>
        <c:lblOffset val="100"/>
        <c:baseTimeUnit val="years"/>
      </c:dateAx>
      <c:valAx>
        <c:axId val="3376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2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98.26</c:v>
                </c:pt>
                <c:pt idx="1">
                  <c:v>65.489999999999995</c:v>
                </c:pt>
                <c:pt idx="2">
                  <c:v>96.84</c:v>
                </c:pt>
                <c:pt idx="3">
                  <c:v>107.61</c:v>
                </c:pt>
                <c:pt idx="4">
                  <c:v>94.31</c:v>
                </c:pt>
              </c:numCache>
            </c:numRef>
          </c:val>
        </c:ser>
        <c:dLbls>
          <c:showLegendKey val="0"/>
          <c:showVal val="0"/>
          <c:showCatName val="0"/>
          <c:showSerName val="0"/>
          <c:showPercent val="0"/>
          <c:showBubbleSize val="0"/>
        </c:dLbls>
        <c:gapWidth val="150"/>
        <c:axId val="336657208"/>
        <c:axId val="33659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57208"/>
        <c:axId val="336596904"/>
      </c:lineChart>
      <c:dateAx>
        <c:axId val="336657208"/>
        <c:scaling>
          <c:orientation val="minMax"/>
        </c:scaling>
        <c:delete val="1"/>
        <c:axPos val="b"/>
        <c:numFmt formatCode="ge" sourceLinked="1"/>
        <c:majorTickMark val="none"/>
        <c:minorTickMark val="none"/>
        <c:tickLblPos val="none"/>
        <c:crossAx val="336596904"/>
        <c:crosses val="autoZero"/>
        <c:auto val="1"/>
        <c:lblOffset val="100"/>
        <c:baseTimeUnit val="years"/>
      </c:dateAx>
      <c:valAx>
        <c:axId val="33659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5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637224"/>
        <c:axId val="33722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37224"/>
        <c:axId val="337227944"/>
      </c:lineChart>
      <c:dateAx>
        <c:axId val="336637224"/>
        <c:scaling>
          <c:orientation val="minMax"/>
        </c:scaling>
        <c:delete val="1"/>
        <c:axPos val="b"/>
        <c:numFmt formatCode="ge" sourceLinked="1"/>
        <c:majorTickMark val="none"/>
        <c:minorTickMark val="none"/>
        <c:tickLblPos val="none"/>
        <c:crossAx val="337227944"/>
        <c:crosses val="autoZero"/>
        <c:auto val="1"/>
        <c:lblOffset val="100"/>
        <c:baseTimeUnit val="years"/>
      </c:dateAx>
      <c:valAx>
        <c:axId val="33722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3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096048"/>
        <c:axId val="18209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096048"/>
        <c:axId val="182096440"/>
      </c:lineChart>
      <c:dateAx>
        <c:axId val="182096048"/>
        <c:scaling>
          <c:orientation val="minMax"/>
        </c:scaling>
        <c:delete val="1"/>
        <c:axPos val="b"/>
        <c:numFmt formatCode="ge" sourceLinked="1"/>
        <c:majorTickMark val="none"/>
        <c:minorTickMark val="none"/>
        <c:tickLblPos val="none"/>
        <c:crossAx val="182096440"/>
        <c:crosses val="autoZero"/>
        <c:auto val="1"/>
        <c:lblOffset val="100"/>
        <c:baseTimeUnit val="years"/>
      </c:dateAx>
      <c:valAx>
        <c:axId val="18209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9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291144"/>
        <c:axId val="33729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291144"/>
        <c:axId val="337291536"/>
      </c:lineChart>
      <c:dateAx>
        <c:axId val="337291144"/>
        <c:scaling>
          <c:orientation val="minMax"/>
        </c:scaling>
        <c:delete val="1"/>
        <c:axPos val="b"/>
        <c:numFmt formatCode="ge" sourceLinked="1"/>
        <c:majorTickMark val="none"/>
        <c:minorTickMark val="none"/>
        <c:tickLblPos val="none"/>
        <c:crossAx val="337291536"/>
        <c:crosses val="autoZero"/>
        <c:auto val="1"/>
        <c:lblOffset val="100"/>
        <c:baseTimeUnit val="years"/>
      </c:dateAx>
      <c:valAx>
        <c:axId val="33729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9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037632"/>
        <c:axId val="33703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037632"/>
        <c:axId val="337038024"/>
      </c:lineChart>
      <c:dateAx>
        <c:axId val="337037632"/>
        <c:scaling>
          <c:orientation val="minMax"/>
        </c:scaling>
        <c:delete val="1"/>
        <c:axPos val="b"/>
        <c:numFmt formatCode="ge" sourceLinked="1"/>
        <c:majorTickMark val="none"/>
        <c:minorTickMark val="none"/>
        <c:tickLblPos val="none"/>
        <c:crossAx val="337038024"/>
        <c:crosses val="autoZero"/>
        <c:auto val="1"/>
        <c:lblOffset val="100"/>
        <c:baseTimeUnit val="years"/>
      </c:dateAx>
      <c:valAx>
        <c:axId val="33703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7292712"/>
        <c:axId val="3372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37292712"/>
        <c:axId val="337290752"/>
      </c:lineChart>
      <c:dateAx>
        <c:axId val="337292712"/>
        <c:scaling>
          <c:orientation val="minMax"/>
        </c:scaling>
        <c:delete val="1"/>
        <c:axPos val="b"/>
        <c:numFmt formatCode="ge" sourceLinked="1"/>
        <c:majorTickMark val="none"/>
        <c:minorTickMark val="none"/>
        <c:tickLblPos val="none"/>
        <c:crossAx val="337290752"/>
        <c:crosses val="autoZero"/>
        <c:auto val="1"/>
        <c:lblOffset val="100"/>
        <c:baseTimeUnit val="years"/>
      </c:dateAx>
      <c:valAx>
        <c:axId val="3372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9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c:v>
                </c:pt>
                <c:pt idx="1">
                  <c:v>62.58</c:v>
                </c:pt>
                <c:pt idx="2">
                  <c:v>62.09</c:v>
                </c:pt>
                <c:pt idx="3">
                  <c:v>71.790000000000006</c:v>
                </c:pt>
                <c:pt idx="4">
                  <c:v>53.48</c:v>
                </c:pt>
              </c:numCache>
            </c:numRef>
          </c:val>
        </c:ser>
        <c:dLbls>
          <c:showLegendKey val="0"/>
          <c:showVal val="0"/>
          <c:showCatName val="0"/>
          <c:showSerName val="0"/>
          <c:showPercent val="0"/>
          <c:showBubbleSize val="0"/>
        </c:dLbls>
        <c:gapWidth val="150"/>
        <c:axId val="337289576"/>
        <c:axId val="3370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37289576"/>
        <c:axId val="337039200"/>
      </c:lineChart>
      <c:dateAx>
        <c:axId val="337289576"/>
        <c:scaling>
          <c:orientation val="minMax"/>
        </c:scaling>
        <c:delete val="1"/>
        <c:axPos val="b"/>
        <c:numFmt formatCode="ge" sourceLinked="1"/>
        <c:majorTickMark val="none"/>
        <c:minorTickMark val="none"/>
        <c:tickLblPos val="none"/>
        <c:crossAx val="337039200"/>
        <c:crosses val="autoZero"/>
        <c:auto val="1"/>
        <c:lblOffset val="100"/>
        <c:baseTimeUnit val="years"/>
      </c:dateAx>
      <c:valAx>
        <c:axId val="3370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8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225.87</c:v>
                </c:pt>
                <c:pt idx="1">
                  <c:v>231.68</c:v>
                </c:pt>
                <c:pt idx="2">
                  <c:v>238.14</c:v>
                </c:pt>
                <c:pt idx="3">
                  <c:v>208.59</c:v>
                </c:pt>
                <c:pt idx="4">
                  <c:v>279.42</c:v>
                </c:pt>
              </c:numCache>
            </c:numRef>
          </c:val>
        </c:ser>
        <c:dLbls>
          <c:showLegendKey val="0"/>
          <c:showVal val="0"/>
          <c:showCatName val="0"/>
          <c:showSerName val="0"/>
          <c:showPercent val="0"/>
          <c:showBubbleSize val="0"/>
        </c:dLbls>
        <c:gapWidth val="150"/>
        <c:axId val="337040376"/>
        <c:axId val="337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37040376"/>
        <c:axId val="337040768"/>
      </c:lineChart>
      <c:dateAx>
        <c:axId val="337040376"/>
        <c:scaling>
          <c:orientation val="minMax"/>
        </c:scaling>
        <c:delete val="1"/>
        <c:axPos val="b"/>
        <c:numFmt formatCode="ge" sourceLinked="1"/>
        <c:majorTickMark val="none"/>
        <c:minorTickMark val="none"/>
        <c:tickLblPos val="none"/>
        <c:crossAx val="337040768"/>
        <c:crosses val="autoZero"/>
        <c:auto val="1"/>
        <c:lblOffset val="100"/>
        <c:baseTimeUnit val="years"/>
      </c:dateAx>
      <c:valAx>
        <c:axId val="337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4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那珂川町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17195</v>
      </c>
      <c r="AM8" s="67"/>
      <c r="AN8" s="67"/>
      <c r="AO8" s="67"/>
      <c r="AP8" s="67"/>
      <c r="AQ8" s="67"/>
      <c r="AR8" s="67"/>
      <c r="AS8" s="67"/>
      <c r="AT8" s="66">
        <f>データ!T6</f>
        <v>192.78</v>
      </c>
      <c r="AU8" s="66"/>
      <c r="AV8" s="66"/>
      <c r="AW8" s="66"/>
      <c r="AX8" s="66"/>
      <c r="AY8" s="66"/>
      <c r="AZ8" s="66"/>
      <c r="BA8" s="66"/>
      <c r="BB8" s="66">
        <f>データ!U6</f>
        <v>89.19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4.33</v>
      </c>
      <c r="Q10" s="66"/>
      <c r="R10" s="66"/>
      <c r="S10" s="66"/>
      <c r="T10" s="66"/>
      <c r="U10" s="66"/>
      <c r="V10" s="66"/>
      <c r="W10" s="66">
        <f>データ!Q6</f>
        <v>82.11</v>
      </c>
      <c r="X10" s="66"/>
      <c r="Y10" s="66"/>
      <c r="Z10" s="66"/>
      <c r="AA10" s="66"/>
      <c r="AB10" s="66"/>
      <c r="AC10" s="66"/>
      <c r="AD10" s="67">
        <f>データ!R6</f>
        <v>2770</v>
      </c>
      <c r="AE10" s="67"/>
      <c r="AF10" s="67"/>
      <c r="AG10" s="67"/>
      <c r="AH10" s="67"/>
      <c r="AI10" s="67"/>
      <c r="AJ10" s="67"/>
      <c r="AK10" s="2"/>
      <c r="AL10" s="67">
        <f>データ!V6</f>
        <v>739</v>
      </c>
      <c r="AM10" s="67"/>
      <c r="AN10" s="67"/>
      <c r="AO10" s="67"/>
      <c r="AP10" s="67"/>
      <c r="AQ10" s="67"/>
      <c r="AR10" s="67"/>
      <c r="AS10" s="67"/>
      <c r="AT10" s="66">
        <f>データ!W6</f>
        <v>0.49</v>
      </c>
      <c r="AU10" s="66"/>
      <c r="AV10" s="66"/>
      <c r="AW10" s="66"/>
      <c r="AX10" s="66"/>
      <c r="AY10" s="66"/>
      <c r="AZ10" s="66"/>
      <c r="BA10" s="66"/>
      <c r="BB10" s="66">
        <f>データ!X6</f>
        <v>1508.16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94111</v>
      </c>
      <c r="D6" s="33">
        <f t="shared" si="3"/>
        <v>47</v>
      </c>
      <c r="E6" s="33">
        <f t="shared" si="3"/>
        <v>17</v>
      </c>
      <c r="F6" s="33">
        <f t="shared" si="3"/>
        <v>5</v>
      </c>
      <c r="G6" s="33">
        <f t="shared" si="3"/>
        <v>0</v>
      </c>
      <c r="H6" s="33" t="str">
        <f t="shared" si="3"/>
        <v>栃木県　那珂川町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4.33</v>
      </c>
      <c r="Q6" s="34">
        <f t="shared" si="3"/>
        <v>82.11</v>
      </c>
      <c r="R6" s="34">
        <f t="shared" si="3"/>
        <v>2770</v>
      </c>
      <c r="S6" s="34">
        <f t="shared" si="3"/>
        <v>17195</v>
      </c>
      <c r="T6" s="34">
        <f t="shared" si="3"/>
        <v>192.78</v>
      </c>
      <c r="U6" s="34">
        <f t="shared" si="3"/>
        <v>89.19</v>
      </c>
      <c r="V6" s="34">
        <f t="shared" si="3"/>
        <v>739</v>
      </c>
      <c r="W6" s="34">
        <f t="shared" si="3"/>
        <v>0.49</v>
      </c>
      <c r="X6" s="34">
        <f t="shared" si="3"/>
        <v>1508.16</v>
      </c>
      <c r="Y6" s="35">
        <f>IF(Y7="",NA(),Y7)</f>
        <v>98.26</v>
      </c>
      <c r="Z6" s="35">
        <f t="shared" ref="Z6:AH6" si="4">IF(Z7="",NA(),Z7)</f>
        <v>65.489999999999995</v>
      </c>
      <c r="AA6" s="35">
        <f t="shared" si="4"/>
        <v>96.84</v>
      </c>
      <c r="AB6" s="35">
        <f t="shared" si="4"/>
        <v>107.61</v>
      </c>
      <c r="AC6" s="35">
        <f t="shared" si="4"/>
        <v>94.31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64</v>
      </c>
      <c r="BR6" s="35">
        <f t="shared" ref="BR6:BZ6" si="8">IF(BR7="",NA(),BR7)</f>
        <v>62.58</v>
      </c>
      <c r="BS6" s="35">
        <f t="shared" si="8"/>
        <v>62.09</v>
      </c>
      <c r="BT6" s="35">
        <f t="shared" si="8"/>
        <v>71.790000000000006</v>
      </c>
      <c r="BU6" s="35">
        <f t="shared" si="8"/>
        <v>53.48</v>
      </c>
      <c r="BV6" s="35">
        <f t="shared" si="8"/>
        <v>51.03</v>
      </c>
      <c r="BW6" s="35">
        <f t="shared" si="8"/>
        <v>50.9</v>
      </c>
      <c r="BX6" s="35">
        <f t="shared" si="8"/>
        <v>50.82</v>
      </c>
      <c r="BY6" s="35">
        <f t="shared" si="8"/>
        <v>52.19</v>
      </c>
      <c r="BZ6" s="35">
        <f t="shared" si="8"/>
        <v>55.32</v>
      </c>
      <c r="CA6" s="34" t="str">
        <f>IF(CA7="","",IF(CA7="-","【-】","【"&amp;SUBSTITUTE(TEXT(CA7,"#,##0.00"),"-","△")&amp;"】"))</f>
        <v>【55.73】</v>
      </c>
      <c r="CB6" s="35">
        <f>IF(CB7="",NA(),CB7)</f>
        <v>225.87</v>
      </c>
      <c r="CC6" s="35">
        <f t="shared" ref="CC6:CK6" si="9">IF(CC7="",NA(),CC7)</f>
        <v>231.68</v>
      </c>
      <c r="CD6" s="35">
        <f t="shared" si="9"/>
        <v>238.14</v>
      </c>
      <c r="CE6" s="35">
        <f t="shared" si="9"/>
        <v>208.59</v>
      </c>
      <c r="CF6" s="35">
        <f t="shared" si="9"/>
        <v>279.42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43.21</v>
      </c>
      <c r="CN6" s="35">
        <f t="shared" ref="CN6:CV6" si="10">IF(CN7="",NA(),CN7)</f>
        <v>42.76</v>
      </c>
      <c r="CO6" s="35">
        <f t="shared" si="10"/>
        <v>43.65</v>
      </c>
      <c r="CP6" s="35">
        <f t="shared" si="10"/>
        <v>44.32</v>
      </c>
      <c r="CQ6" s="35">
        <f t="shared" si="10"/>
        <v>43.88</v>
      </c>
      <c r="CR6" s="35">
        <f t="shared" si="10"/>
        <v>54.74</v>
      </c>
      <c r="CS6" s="35">
        <f t="shared" si="10"/>
        <v>53.78</v>
      </c>
      <c r="CT6" s="35">
        <f t="shared" si="10"/>
        <v>53.24</v>
      </c>
      <c r="CU6" s="35">
        <f t="shared" si="10"/>
        <v>52.31</v>
      </c>
      <c r="CV6" s="35">
        <f t="shared" si="10"/>
        <v>60.65</v>
      </c>
      <c r="CW6" s="34" t="str">
        <f>IF(CW7="","",IF(CW7="-","【-】","【"&amp;SUBSTITUTE(TEXT(CW7,"#,##0.00"),"-","△")&amp;"】"))</f>
        <v>【59.15】</v>
      </c>
      <c r="CX6" s="35">
        <f>IF(CX7="",NA(),CX7)</f>
        <v>94.8</v>
      </c>
      <c r="CY6" s="35">
        <f t="shared" ref="CY6:DG6" si="11">IF(CY7="",NA(),CY7)</f>
        <v>94.69</v>
      </c>
      <c r="CZ6" s="35">
        <f t="shared" si="11"/>
        <v>95.23</v>
      </c>
      <c r="DA6" s="35">
        <f t="shared" si="11"/>
        <v>95.68</v>
      </c>
      <c r="DB6" s="35">
        <f t="shared" si="11"/>
        <v>95.81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94111</v>
      </c>
      <c r="D7" s="37">
        <v>47</v>
      </c>
      <c r="E7" s="37">
        <v>17</v>
      </c>
      <c r="F7" s="37">
        <v>5</v>
      </c>
      <c r="G7" s="37">
        <v>0</v>
      </c>
      <c r="H7" s="37" t="s">
        <v>110</v>
      </c>
      <c r="I7" s="37" t="s">
        <v>111</v>
      </c>
      <c r="J7" s="37" t="s">
        <v>112</v>
      </c>
      <c r="K7" s="37" t="s">
        <v>113</v>
      </c>
      <c r="L7" s="37" t="s">
        <v>114</v>
      </c>
      <c r="M7" s="37"/>
      <c r="N7" s="38" t="s">
        <v>115</v>
      </c>
      <c r="O7" s="38" t="s">
        <v>116</v>
      </c>
      <c r="P7" s="38">
        <v>4.33</v>
      </c>
      <c r="Q7" s="38">
        <v>82.11</v>
      </c>
      <c r="R7" s="38">
        <v>2770</v>
      </c>
      <c r="S7" s="38">
        <v>17195</v>
      </c>
      <c r="T7" s="38">
        <v>192.78</v>
      </c>
      <c r="U7" s="38">
        <v>89.19</v>
      </c>
      <c r="V7" s="38">
        <v>739</v>
      </c>
      <c r="W7" s="38">
        <v>0.49</v>
      </c>
      <c r="X7" s="38">
        <v>1508.16</v>
      </c>
      <c r="Y7" s="38">
        <v>98.26</v>
      </c>
      <c r="Z7" s="38">
        <v>65.489999999999995</v>
      </c>
      <c r="AA7" s="38">
        <v>96.84</v>
      </c>
      <c r="AB7" s="38">
        <v>107.61</v>
      </c>
      <c r="AC7" s="38">
        <v>94.31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64</v>
      </c>
      <c r="BR7" s="38">
        <v>62.58</v>
      </c>
      <c r="BS7" s="38">
        <v>62.09</v>
      </c>
      <c r="BT7" s="38">
        <v>71.790000000000006</v>
      </c>
      <c r="BU7" s="38">
        <v>53.48</v>
      </c>
      <c r="BV7" s="38">
        <v>51.03</v>
      </c>
      <c r="BW7" s="38">
        <v>50.9</v>
      </c>
      <c r="BX7" s="38">
        <v>50.82</v>
      </c>
      <c r="BY7" s="38">
        <v>52.19</v>
      </c>
      <c r="BZ7" s="38">
        <v>55.32</v>
      </c>
      <c r="CA7" s="38">
        <v>55.73</v>
      </c>
      <c r="CB7" s="38">
        <v>225.87</v>
      </c>
      <c r="CC7" s="38">
        <v>231.68</v>
      </c>
      <c r="CD7" s="38">
        <v>238.14</v>
      </c>
      <c r="CE7" s="38">
        <v>208.59</v>
      </c>
      <c r="CF7" s="38">
        <v>279.42</v>
      </c>
      <c r="CG7" s="38">
        <v>289.60000000000002</v>
      </c>
      <c r="CH7" s="38">
        <v>293.27</v>
      </c>
      <c r="CI7" s="38">
        <v>300.52</v>
      </c>
      <c r="CJ7" s="38">
        <v>296.14</v>
      </c>
      <c r="CK7" s="38">
        <v>283.17</v>
      </c>
      <c r="CL7" s="38">
        <v>276.77999999999997</v>
      </c>
      <c r="CM7" s="38">
        <v>43.21</v>
      </c>
      <c r="CN7" s="38">
        <v>42.76</v>
      </c>
      <c r="CO7" s="38">
        <v>43.65</v>
      </c>
      <c r="CP7" s="38">
        <v>44.32</v>
      </c>
      <c r="CQ7" s="38">
        <v>43.88</v>
      </c>
      <c r="CR7" s="38">
        <v>54.74</v>
      </c>
      <c r="CS7" s="38">
        <v>53.78</v>
      </c>
      <c r="CT7" s="38">
        <v>53.24</v>
      </c>
      <c r="CU7" s="38">
        <v>52.31</v>
      </c>
      <c r="CV7" s="38">
        <v>60.65</v>
      </c>
      <c r="CW7" s="38">
        <v>59.15</v>
      </c>
      <c r="CX7" s="38">
        <v>94.8</v>
      </c>
      <c r="CY7" s="38">
        <v>94.69</v>
      </c>
      <c r="CZ7" s="38">
        <v>95.23</v>
      </c>
      <c r="DA7" s="38">
        <v>95.68</v>
      </c>
      <c r="DB7" s="38">
        <v>95.81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2018-02-02T19:05:33Z</cp:lastPrinted>
  <dcterms:created xsi:type="dcterms:W3CDTF">2017-12-25T02:26:52Z</dcterms:created>
  <dcterms:modified xsi:type="dcterms:W3CDTF">2018-02-19T02:51:40Z</dcterms:modified>
  <cp:category/>
</cp:coreProperties>
</file>