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05財政担当\R4（2022）\④公営企業\02 公営企業決算統計\16 公営企業に係る経営比較分析表（令和３年度決算）の分析等について\07 県HP公開\６下水（農集）\"/>
    </mc:Choice>
  </mc:AlternateContent>
  <xr:revisionPtr revIDLastSave="0" documentId="13_ncr:1_{B670623E-6656-40D1-8E55-A99834760B15}" xr6:coauthVersionLast="47" xr6:coauthVersionMax="47" xr10:uidLastSave="{00000000-0000-0000-0000-000000000000}"/>
  <workbookProtection workbookAlgorithmName="SHA-512" workbookHashValue="U7HM4vhInQj3Jts9rHdOa7yTcHbEMlwdrG07KxdhXAr/jysYpYXxjpdgOA+m52SiFUnK7l35ruIG5aa4UZlzZg==" workbookSaltValue="xObbj9rYqrOj0KblxYxvqQ==" workbookSpinCount="100000" lockStructure="1"/>
  <bookViews>
    <workbookView xWindow="2868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AL10" i="4"/>
  <c r="B10" i="4"/>
  <c r="AL8" i="4"/>
  <c r="I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<sst xmlns="http://schemas.openxmlformats.org/spreadsheetml/2006/main" count="236" uniqueCount="119">
  <si>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</si>
  <si>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</si>
  <si>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</si>
  <si>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</si>
  <si>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</si>
  <si>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</si>
  <si>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</si>
  <si>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</si>
  <si>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</si>
  <si>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</si>
  <si>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</si>
  <si>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</si>
  <si>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</si>
  <si>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</si>
  <si>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</si>
  <si>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</si>
  <si>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</si>
  <si>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</si>
  <si>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</si>
  <si>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</si>
  <si>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</si>
  <si>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</si>
  <si>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</si>
  <si>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</si>
  <si>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</si>
  <si>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</si>
  <si>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</si>
  <si>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</si>
  <si>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</si>
  <si>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</si>
  <si>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</si>
  <si>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</si>
  <si>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</si>
  <si>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</si>
  <si>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</si>
  <si>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</si>
  <si>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</si>
  <si>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</si>
  <si>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</si>
  <si>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</si>
  <si>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</si>
  <si>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</si>
  <si>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</si>
  <si>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</si>
  <si>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</si>
  <si>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</si>
  <si>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</si>
  <si>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</si>
  <si>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</si>
  <si>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</si>
  <si>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</si>
  <si>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</si>
  <si>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</si>
  <si>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</si>
  <si>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</si>
  <si>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</si>
  <si>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</si>
  <si>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</si>
  <si>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</si>
  <si>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</si>
  <si>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</si>
  <si>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</si>
  <si>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</si>
  <si>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</si>
  <si>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</si>
  <si>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</si>
  <si>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</si>
  <si>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</si>
  <si>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</si>
  <si>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</si>
  <si>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</si>
  <si>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</si>
  <si>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</si>
  <si>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</si>
  <si>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</si>
  <si>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</si>
  <si>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</si>
  <si>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</si>
  <si>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</si>
  <si>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</si>
  <si>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</si>
  <si>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</si>
  <si>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</si>
  <si>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</si>
  <si>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</si>
  <si>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</si>
  <si>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</si>
  <si>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</si>
  <si>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</si>
  <si>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</si>
  <si>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</si>
  <si>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</si>
  <si>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</si>
  <si>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</si>
  <si>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</si>
  <si>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</si>
  <si>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</si>
  <si>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</si>
  <si>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那珂川町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</si>
  <si>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</si>
  <si>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</si>
  <si>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</si>
  <si>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</si>
  <si>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</si>
  <si>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</si>
  <si>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</si>
  <si>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</si>
  <si>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</si>
  <si>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</si>
  <si>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</si>
  <si>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</si>
  <si>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</si>
  <si>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</si>
  <si>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</si>
  <si>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</si>
  <si>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</si>
  <si>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類似団体に比べて、経費回収率が高く、汚水処理原価が低い状況であるが経費回収率は100％未満であるため、使用料収入で汚水処理費が賄うのが困難である状況である。汚水処理費を賄う財源確保のため、汚水処理費の削減等、経営改善を図っていく必要がある。</t>
    <phoneticPr fontId="4"/>
  </si>
  <si>
    <t>・人口減少等により、使用料収入の増加は見込めない状態であるため、経営健全化に向けた施策を検討していく必要がある。
・処理区域内の面整備は完了しており、新たな投資は予定はない。
・今後、老朽化に伴う施設の改築更新については、設備の優先順位により計画的におこなっていく必要がある。</t>
    <phoneticPr fontId="4"/>
  </si>
  <si>
    <t>・供用開始後25年程度経過しており、施設が老朽化している状態であることから、施設の老朽化に対して、計画的な対策を講じていく必要がある。</t>
    <rPh sb="45" eb="46">
      <t>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</si>
</sst>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5-498F-A885-98692362B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5-498F-A885-98692362B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38.979999999999997</c:v>
                </c:pt>
                <c:pt idx="2">
                  <c:v>38.979999999999997</c:v>
                </c:pt>
                <c:pt idx="3">
                  <c:v>37.64</c:v>
                </c:pt>
                <c:pt idx="4">
                  <c:v>38.75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8-44EA-A507-711400045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8-44EA-A507-711400045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95.87</c:v>
                </c:pt>
                <c:pt idx="1">
                  <c:v>96.13</c:v>
                </c:pt>
                <c:pt idx="2">
                  <c:v>96.16</c:v>
                </c:pt>
                <c:pt idx="3">
                  <c:v>96.13</c:v>
                </c:pt>
                <c:pt idx="4">
                  <c:v>96.26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A-4A3D-9A88-1939AB198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A-4A3D-9A88-1939AB198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98.67</c:v>
                </c:pt>
                <c:pt idx="1">
                  <c:v>98.47</c:v>
                </c:pt>
                <c:pt idx="2">
                  <c:v>99.31</c:v>
                </c:pt>
                <c:pt idx="3">
                  <c:v>96.12</c:v>
                </c:pt>
                <c:pt idx="4">
                  <c:v>100.18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1-4BF0-A2CE-22AC5D643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1-4BF0-A2CE-22AC5D643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C-4B29-85F1-6DFDF8B14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C-4B29-85F1-6DFDF8B14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F-4065-B0A2-7878B56EB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F-4065-B0A2-7878B56EB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F-4D67-87D7-FCD7E7E46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F-4D67-87D7-FCD7E7E46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D-47EE-8ADC-1E6F3B09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D-47EE-8ADC-1E6F3B09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1-4C68-B1CF-DD2A69C7D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31-4C68-B1CF-DD2A69C7D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59.79</c:v>
                </c:pt>
                <c:pt idx="1">
                  <c:v>63.98</c:v>
                </c:pt>
                <c:pt idx="2">
                  <c:v>64.790000000000006</c:v>
                </c:pt>
                <c:pt idx="3">
                  <c:v>62.49</c:v>
                </c:pt>
                <c:pt idx="4">
                  <c:v>70.42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A-4E1D-ACFA-DA051DFB9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A-4E1D-ACFA-DA051DFB9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248.84</c:v>
                </c:pt>
                <c:pt idx="1">
                  <c:v>228</c:v>
                </c:pt>
                <c:pt idx="2">
                  <c:v>230.3</c:v>
                </c:pt>
                <c:pt idx="3">
                  <c:v>245.59</c:v>
                </c:pt>
                <c:pt idx="4">
                  <c:v>217.11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5-4A1C-B564-C40F0E91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5-4A1C-B564-C40F0E91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90" zoomScaleNormal="90" workbookViewId="0">
      <selection activeCell="T5" sqref="T5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那珂川町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15286</v>
      </c>
      <c r="AM8" s="42"/>
      <c r="AN8" s="42"/>
      <c r="AO8" s="42"/>
      <c r="AP8" s="42"/>
      <c r="AQ8" s="42"/>
      <c r="AR8" s="42"/>
      <c r="AS8" s="42"/>
      <c r="AT8" s="35">
        <f>データ!T6</f>
        <v>192.78</v>
      </c>
      <c r="AU8" s="35"/>
      <c r="AV8" s="35"/>
      <c r="AW8" s="35"/>
      <c r="AX8" s="35"/>
      <c r="AY8" s="35"/>
      <c r="AZ8" s="35"/>
      <c r="BA8" s="35"/>
      <c r="BB8" s="35">
        <f>データ!U6</f>
        <v>79.290000000000006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4.42</v>
      </c>
      <c r="Q10" s="35"/>
      <c r="R10" s="35"/>
      <c r="S10" s="35"/>
      <c r="T10" s="35"/>
      <c r="U10" s="35"/>
      <c r="V10" s="35"/>
      <c r="W10" s="35">
        <f>データ!Q6</f>
        <v>84.48</v>
      </c>
      <c r="X10" s="35"/>
      <c r="Y10" s="35"/>
      <c r="Z10" s="35"/>
      <c r="AA10" s="35"/>
      <c r="AB10" s="35"/>
      <c r="AC10" s="35"/>
      <c r="AD10" s="42">
        <f>データ!R6</f>
        <v>2820</v>
      </c>
      <c r="AE10" s="42"/>
      <c r="AF10" s="42"/>
      <c r="AG10" s="42"/>
      <c r="AH10" s="42"/>
      <c r="AI10" s="42"/>
      <c r="AJ10" s="42"/>
      <c r="AK10" s="2"/>
      <c r="AL10" s="42">
        <f>データ!V6</f>
        <v>669</v>
      </c>
      <c r="AM10" s="42"/>
      <c r="AN10" s="42"/>
      <c r="AO10" s="42"/>
      <c r="AP10" s="42"/>
      <c r="AQ10" s="42"/>
      <c r="AR10" s="42"/>
      <c r="AS10" s="42"/>
      <c r="AT10" s="35">
        <f>データ!W6</f>
        <v>0.49</v>
      </c>
      <c r="AU10" s="35"/>
      <c r="AV10" s="35"/>
      <c r="AW10" s="35"/>
      <c r="AX10" s="35"/>
      <c r="AY10" s="35"/>
      <c r="AZ10" s="35"/>
      <c r="BA10" s="35"/>
      <c r="BB10" s="35">
        <f>データ!X6</f>
        <v>1365.31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43</v>
      </c>
      <c r="O86" s="12" t="str">
        <f>データ!EO6</f>
        <v>【0.03】</v>
      </c>
    </row>
  </sheetData>
  <sheetProtection algorithmName="SHA-512" hashValue="KanHKJ6VM5UWhRAdg7qmjb0AFh8jvvqg6GpY5zG2o7+VyfxfvpkSVoSVYtX3bVR7iFCPOxEg05rD50IsX7+KoQ==" saltValue="YASopTTOQSqGelCziPFIP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2021</v>
      </c>
      <c r="C6" s="19">
        <f t="shared" ref="C6:X6" si="3">C7</f>
        <v>94111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那珂川町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4.42</v>
      </c>
      <c r="Q6" s="20">
        <f t="shared" si="3"/>
        <v>84.48</v>
      </c>
      <c r="R6" s="20">
        <f t="shared" si="3"/>
        <v>2820</v>
      </c>
      <c r="S6" s="20">
        <f t="shared" si="3"/>
        <v>15286</v>
      </c>
      <c r="T6" s="20">
        <f t="shared" si="3"/>
        <v>192.78</v>
      </c>
      <c r="U6" s="20">
        <f t="shared" si="3"/>
        <v>79.290000000000006</v>
      </c>
      <c r="V6" s="20">
        <f t="shared" si="3"/>
        <v>669</v>
      </c>
      <c r="W6" s="20">
        <f t="shared" si="3"/>
        <v>0.49</v>
      </c>
      <c r="X6" s="20">
        <f t="shared" si="3"/>
        <v>1365.31</v>
      </c>
      <c r="Y6" s="21">
        <f>IF(Y7="",NA(),Y7)</f>
        <v>98.67</v>
      </c>
      <c r="Z6" s="21">
        <f t="shared" ref="Z6:AH6" si="4">IF(Z7="",NA(),Z7)</f>
        <v>98.47</v>
      </c>
      <c r="AA6" s="21">
        <f t="shared" si="4"/>
        <v>99.31</v>
      </c>
      <c r="AB6" s="21">
        <f t="shared" si="4"/>
        <v>96.12</v>
      </c>
      <c r="AC6" s="21">
        <f t="shared" si="4"/>
        <v>100.18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59.79</v>
      </c>
      <c r="BR6" s="21">
        <f t="shared" ref="BR6:BZ6" si="8">IF(BR7="",NA(),BR7)</f>
        <v>63.98</v>
      </c>
      <c r="BS6" s="21">
        <f t="shared" si="8"/>
        <v>64.790000000000006</v>
      </c>
      <c r="BT6" s="21">
        <f t="shared" si="8"/>
        <v>62.49</v>
      </c>
      <c r="BU6" s="21">
        <f t="shared" si="8"/>
        <v>70.42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248.84</v>
      </c>
      <c r="CC6" s="21">
        <f t="shared" ref="CC6:CK6" si="9">IF(CC7="",NA(),CC7)</f>
        <v>228</v>
      </c>
      <c r="CD6" s="21">
        <f t="shared" si="9"/>
        <v>230.3</v>
      </c>
      <c r="CE6" s="21">
        <f t="shared" si="9"/>
        <v>245.59</v>
      </c>
      <c r="CF6" s="21">
        <f t="shared" si="9"/>
        <v>217.11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43.65</v>
      </c>
      <c r="CN6" s="21">
        <f t="shared" ref="CN6:CV6" si="10">IF(CN7="",NA(),CN7)</f>
        <v>38.979999999999997</v>
      </c>
      <c r="CO6" s="21">
        <f t="shared" si="10"/>
        <v>38.979999999999997</v>
      </c>
      <c r="CP6" s="21">
        <f t="shared" si="10"/>
        <v>37.64</v>
      </c>
      <c r="CQ6" s="21">
        <f t="shared" si="10"/>
        <v>38.75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95.87</v>
      </c>
      <c r="CY6" s="21">
        <f t="shared" ref="CY6:DG6" si="11">IF(CY7="",NA(),CY7)</f>
        <v>96.13</v>
      </c>
      <c r="CZ6" s="21">
        <f t="shared" si="11"/>
        <v>96.16</v>
      </c>
      <c r="DA6" s="21">
        <f t="shared" si="11"/>
        <v>96.13</v>
      </c>
      <c r="DB6" s="21">
        <f t="shared" si="11"/>
        <v>96.26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2">
      <c r="A7" s="14"/>
      <c r="B7" s="23">
        <v>2021</v>
      </c>
      <c r="C7" s="23">
        <v>94111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4.42</v>
      </c>
      <c r="Q7" s="24">
        <v>84.48</v>
      </c>
      <c r="R7" s="24">
        <v>2820</v>
      </c>
      <c r="S7" s="24">
        <v>15286</v>
      </c>
      <c r="T7" s="24">
        <v>192.78</v>
      </c>
      <c r="U7" s="24">
        <v>79.290000000000006</v>
      </c>
      <c r="V7" s="24">
        <v>669</v>
      </c>
      <c r="W7" s="24">
        <v>0.49</v>
      </c>
      <c r="X7" s="24">
        <v>1365.31</v>
      </c>
      <c r="Y7" s="24">
        <v>98.67</v>
      </c>
      <c r="Z7" s="24">
        <v>98.47</v>
      </c>
      <c r="AA7" s="24">
        <v>99.31</v>
      </c>
      <c r="AB7" s="24">
        <v>96.12</v>
      </c>
      <c r="AC7" s="24">
        <v>100.18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59.79</v>
      </c>
      <c r="BR7" s="24">
        <v>63.98</v>
      </c>
      <c r="BS7" s="24">
        <v>64.790000000000006</v>
      </c>
      <c r="BT7" s="24">
        <v>62.49</v>
      </c>
      <c r="BU7" s="24">
        <v>70.42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248.84</v>
      </c>
      <c r="CC7" s="24">
        <v>228</v>
      </c>
      <c r="CD7" s="24">
        <v>230.3</v>
      </c>
      <c r="CE7" s="24">
        <v>245.59</v>
      </c>
      <c r="CF7" s="24">
        <v>217.11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43.65</v>
      </c>
      <c r="CN7" s="24">
        <v>38.979999999999997</v>
      </c>
      <c r="CO7" s="24">
        <v>38.979999999999997</v>
      </c>
      <c r="CP7" s="24">
        <v>37.64</v>
      </c>
      <c r="CQ7" s="24">
        <v>38.75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95.87</v>
      </c>
      <c r="CY7" s="24">
        <v>96.13</v>
      </c>
      <c r="CZ7" s="24">
        <v>96.16</v>
      </c>
      <c r="DA7" s="24">
        <v>96.13</v>
      </c>
      <c r="DB7" s="24">
        <v>96.26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北原　亜里紗</cp:lastModifiedBy>
  <cp:lastPrinted>2023-01-18T02:03:31Z</cp:lastPrinted>
  <dcterms:created xsi:type="dcterms:W3CDTF">2023-01-13T00:00:37Z</dcterms:created>
  <dcterms:modified xsi:type="dcterms:W3CDTF">2023-02-01T23:58:53Z</dcterms:modified>
  <cp:category/>
</cp:coreProperties>
</file>