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L:\05財政担当\R4（2022）\④公営企業\02 公営企業決算統計\16 公営企業に係る経営比較分析表（令和３年度決算）の分析等について\07 県HP公開\６下水（農集）\"/>
    </mc:Choice>
  </mc:AlternateContent>
  <xr:revisionPtr revIDLastSave="0" documentId="13_ncr:1_{B670623E-6656-40D1-8E55-A99834760B15}" xr6:coauthVersionLast="47" xr6:coauthVersionMax="47" xr10:uidLastSave="{00000000-0000-0000-0000-000000000000}"/>
  <workbookProtection workbookAlgorithmName="SHA-512" workbookHashValue="U7HM4vhInQj3Jts9rHdOa7yTcHbEMlwdrG07KxdhXAr/jysYpYXxjpdgOA+m52SiFUnK7l35ruIG5aa4UZlzZg==" workbookSaltValue="xObbj9rYqrOj0KblxYxvqQ==" workbookSpinCount="100000" lockStructure="1"/>
  <bookViews>
    <workbookView xWindow="28680" yWindow="-120" windowWidth="29040" windowHeight="1584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AT10" i="4" s="1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AL10" i="4"/>
  <c r="B10" i="4"/>
  <c r="AL8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<sst xmlns="http://schemas.openxmlformats.org/spreadsheetml/2006/main" count="236" uniqueCount="119">
  <si>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</si>
  <si>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</si>
  <si>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</si>
  <si>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</si>
  <si>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</si>
  <si>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</si>
  <si>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</si>
  <si>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</si>
  <si>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</si>
  <si>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</si>
  <si>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</si>
  <si>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</si>
  <si>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</si>
  <si>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</si>
  <si>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</si>
  <si>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</si>
  <si>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</si>
  <si>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</si>
  <si>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</si>
  <si>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</si>
  <si>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</si>
  <si>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</si>
  <si>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</si>
  <si>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</si>
  <si>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</si>
  <si>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</si>
  <si>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</si>
  <si>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</si>
  <si>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</si>
  <si>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</si>
  <si>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</si>
  <si>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</si>
  <si>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</si>
  <si>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</si>
  <si>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</si>
  <si>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</si>
  <si>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</si>
  <si>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</si>
  <si>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</si>
  <si>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</si>
  <si>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</si>
  <si>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</si>
  <si>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</si>
  <si>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</si>
  <si>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</si>
  <si>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</si>
  <si>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</si>
  <si>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</si>
  <si>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</si>
  <si>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</si>
  <si>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</si>
  <si>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</si>
  <si>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</si>
  <si>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</si>
  <si>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</si>
  <si>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</si>
  <si>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</si>
  <si>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</si>
  <si>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</si>
  <si>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</si>
  <si>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</si>
  <si>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</si>
  <si>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</si>
  <si>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</si>
  <si>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</si>
  <si>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</si>
  <si>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</si>
  <si>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</si>
  <si>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</si>
  <si>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</si>
  <si>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</si>
  <si>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</si>
  <si>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</si>
  <si>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</si>
  <si>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</si>
  <si>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</si>
  <si>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</si>
  <si>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</si>
  <si>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</si>
  <si>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</si>
  <si>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</si>
  <si>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</si>
  <si>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</si>
  <si>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</si>
  <si>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</si>
  <si>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</si>
  <si>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</si>
  <si>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</si>
  <si>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</si>
  <si>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</si>
  <si>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</si>
  <si>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</si>
  <si>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</si>
  <si>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</si>
  <si>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</si>
  <si>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</si>
  <si>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</si>
  <si>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</si>
  <si>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栃木県　那珂川町</t>
  </si>
  <si>
    <t>法非適用</t>
  </si>
  <si>
    <t>下水道事業</t>
  </si>
  <si>
    <t>農業集落排水</t>
  </si>
  <si>
    <t>F2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</si>
  <si>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</si>
  <si>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</si>
  <si>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</si>
  <si>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</si>
  <si>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</si>
  <si>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</si>
  <si>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</si>
  <si>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</si>
  <si>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</si>
  <si>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</si>
  <si>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</si>
  <si>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</si>
  <si>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</si>
  <si>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・類似団体に比べて、経費回収率が高く、汚水処理原価が低い状況であるが経費回収率は100％未満であるため、使用料収入で汚水処理費が賄うのが困難である状況である。汚水処理費を賄う財源確保のため、汚水処理費の削減等、経営改善を図っていく必要がある。</t>
    <phoneticPr fontId="4"/>
  </si>
  <si>
    <t>・人口減少等により、使用料収入の増加は見込めない状態であるため、経営健全化に向けた施策を検討していく必要がある。
・処理区域内の面整備は完了しており、新たな投資は予定はない。
・今後、老朽化に伴う施設の改築更新については、設備の優先順位により計画的におこなっていく必要がある。</t>
    <phoneticPr fontId="4"/>
  </si>
  <si>
    <t>・供用開始後25年程度経過しており、施設が老朽化している状態であることから、施設の老朽化に対して、計画的な対策を講じていく必要がある。</t>
    <rPh sb="45" eb="46">
      <t>タイ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</si>
</sst>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4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5-498F-A885-98692362B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0.01</c:v>
                </c:pt>
                <c:pt idx="1">
                  <c:v>0.01</c:v>
                </c:pt>
                <c:pt idx="2">
                  <c:v>0.02</c:v>
                </c:pt>
                <c:pt idx="3">
                  <c:v>0.25</c:v>
                </c:pt>
                <c:pt idx="4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F25-498F-A885-98692362BA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38.979999999999997</c:v>
                </c:pt>
                <c:pt idx="2">
                  <c:v>38.979999999999997</c:v>
                </c:pt>
                <c:pt idx="3">
                  <c:v>37.64</c:v>
                </c:pt>
                <c:pt idx="4">
                  <c:v>38.75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28-44EA-A507-711400045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51.75</c:v>
                </c:pt>
                <c:pt idx="1">
                  <c:v>50.68</c:v>
                </c:pt>
                <c:pt idx="2">
                  <c:v>50.14</c:v>
                </c:pt>
                <c:pt idx="3">
                  <c:v>54.83</c:v>
                </c:pt>
                <c:pt idx="4">
                  <c:v>66.53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28-44EA-A507-711400045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95.87</c:v>
                </c:pt>
                <c:pt idx="1">
                  <c:v>96.13</c:v>
                </c:pt>
                <c:pt idx="2">
                  <c:v>96.16</c:v>
                </c:pt>
                <c:pt idx="3">
                  <c:v>96.13</c:v>
                </c:pt>
                <c:pt idx="4">
                  <c:v>96.26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3A-4A3D-9A88-1939AB198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84.84</c:v>
                </c:pt>
                <c:pt idx="1">
                  <c:v>84.86</c:v>
                </c:pt>
                <c:pt idx="2">
                  <c:v>84.98</c:v>
                </c:pt>
                <c:pt idx="3">
                  <c:v>84.7</c:v>
                </c:pt>
                <c:pt idx="4">
                  <c:v>84.67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3A-4A3D-9A88-1939AB1986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98.67</c:v>
                </c:pt>
                <c:pt idx="1">
                  <c:v>98.47</c:v>
                </c:pt>
                <c:pt idx="2">
                  <c:v>99.31</c:v>
                </c:pt>
                <c:pt idx="3">
                  <c:v>96.12</c:v>
                </c:pt>
                <c:pt idx="4">
                  <c:v>100.18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1-4BF0-A2CE-22AC5D643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C1-4BF0-A2CE-22AC5D6430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BC-4B29-85F1-6DFDF8B14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BC-4B29-85F1-6DFDF8B141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4F-4065-B0A2-7878B56EB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4F-4065-B0A2-7878B56EB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4F-4D67-87D7-FCD7E7E46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4F-4D67-87D7-FCD7E7E46A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3D-47EE-8ADC-1E6F3B09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13D-47EE-8ADC-1E6F3B09D8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31-4C68-B1CF-DD2A69C7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855.8</c:v>
                </c:pt>
                <c:pt idx="1">
                  <c:v>789.46</c:v>
                </c:pt>
                <c:pt idx="2">
                  <c:v>826.83</c:v>
                </c:pt>
                <c:pt idx="3">
                  <c:v>867.83</c:v>
                </c:pt>
                <c:pt idx="4">
                  <c:v>791.76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A31-4C68-B1CF-DD2A69C7D7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59.79</c:v>
                </c:pt>
                <c:pt idx="1">
                  <c:v>63.98</c:v>
                </c:pt>
                <c:pt idx="2">
                  <c:v>64.790000000000006</c:v>
                </c:pt>
                <c:pt idx="3">
                  <c:v>62.49</c:v>
                </c:pt>
                <c:pt idx="4">
                  <c:v>70.42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6A-4E1D-ACFA-DA051DF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59.8</c:v>
                </c:pt>
                <c:pt idx="1">
                  <c:v>57.77</c:v>
                </c:pt>
                <c:pt idx="2">
                  <c:v>57.31</c:v>
                </c:pt>
                <c:pt idx="3">
                  <c:v>57.08</c:v>
                </c:pt>
                <c:pt idx="4">
                  <c:v>56.26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86A-4E1D-ACFA-DA051DFB97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248.84</c:v>
                </c:pt>
                <c:pt idx="1">
                  <c:v>228</c:v>
                </c:pt>
                <c:pt idx="2">
                  <c:v>230.3</c:v>
                </c:pt>
                <c:pt idx="3">
                  <c:v>245.59</c:v>
                </c:pt>
                <c:pt idx="4">
                  <c:v>217.11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45-4A1C-B564-C40F0E91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263.76</c:v>
                </c:pt>
                <c:pt idx="1">
                  <c:v>274.35000000000002</c:v>
                </c:pt>
                <c:pt idx="2">
                  <c:v>273.52</c:v>
                </c:pt>
                <c:pt idx="3">
                  <c:v>274.99</c:v>
                </c:pt>
                <c:pt idx="4">
                  <c:v>282.08999999999997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B45-4A1C-B564-C40F0E91F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【786.37】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【86.91】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【61.14】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【256.97】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【60.65】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zoomScale="90" zoomScaleNormal="90" workbookViewId="0">
      <selection activeCell="T5" sqref="T5"/>
    </sheetView>
  </sheetViews>
  <sheetFormatPr defaultColWidth="2.6328125" defaultRowHeight="13" x14ac:dyDescent="0.2"/>
  <cols>
    <col min="1" max="1" width="2.6328125" customWidth="1"/>
    <col min="2" max="62" width="3.7265625" customWidth="1"/>
    <col min="64" max="78" width="3.08984375" customWidth="1"/>
    <col min="79" max="79" width="4.453125" bestFit="1" customWidth="1"/>
    <col min="81" max="82" width="4.4531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</row>
    <row r="3" spans="1:78" ht="9.75" customHeight="1" x14ac:dyDescent="0.2">
      <c r="A3" s="2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29"/>
      <c r="BP3" s="29"/>
      <c r="BQ3" s="29"/>
      <c r="BR3" s="29"/>
      <c r="BS3" s="29"/>
      <c r="BT3" s="29"/>
      <c r="BU3" s="29"/>
      <c r="BV3" s="29"/>
      <c r="BW3" s="29"/>
      <c r="BX3" s="29"/>
      <c r="BY3" s="29"/>
      <c r="BZ3" s="29"/>
    </row>
    <row r="4" spans="1:78" ht="9.75" customHeight="1" x14ac:dyDescent="0.2">
      <c r="A4" s="2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30" t="str">
        <f>データ!H6</f>
        <v>栃木県　那珂川町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31" t="s">
        <v>1</v>
      </c>
      <c r="C7" s="31"/>
      <c r="D7" s="31"/>
      <c r="E7" s="31"/>
      <c r="F7" s="31"/>
      <c r="G7" s="31"/>
      <c r="H7" s="31"/>
      <c r="I7" s="31" t="s">
        <v>2</v>
      </c>
      <c r="J7" s="31"/>
      <c r="K7" s="31"/>
      <c r="L7" s="31"/>
      <c r="M7" s="31"/>
      <c r="N7" s="31"/>
      <c r="O7" s="31"/>
      <c r="P7" s="31" t="s">
        <v>3</v>
      </c>
      <c r="Q7" s="31"/>
      <c r="R7" s="31"/>
      <c r="S7" s="31"/>
      <c r="T7" s="31"/>
      <c r="U7" s="31"/>
      <c r="V7" s="31"/>
      <c r="W7" s="31" t="s">
        <v>4</v>
      </c>
      <c r="X7" s="31"/>
      <c r="Y7" s="31"/>
      <c r="Z7" s="31"/>
      <c r="AA7" s="31"/>
      <c r="AB7" s="31"/>
      <c r="AC7" s="31"/>
      <c r="AD7" s="31" t="s">
        <v>5</v>
      </c>
      <c r="AE7" s="31"/>
      <c r="AF7" s="31"/>
      <c r="AG7" s="31"/>
      <c r="AH7" s="31"/>
      <c r="AI7" s="31"/>
      <c r="AJ7" s="31"/>
      <c r="AK7" s="3"/>
      <c r="AL7" s="31" t="s">
        <v>6</v>
      </c>
      <c r="AM7" s="31"/>
      <c r="AN7" s="31"/>
      <c r="AO7" s="31"/>
      <c r="AP7" s="31"/>
      <c r="AQ7" s="31"/>
      <c r="AR7" s="31"/>
      <c r="AS7" s="31"/>
      <c r="AT7" s="31" t="s">
        <v>7</v>
      </c>
      <c r="AU7" s="31"/>
      <c r="AV7" s="31"/>
      <c r="AW7" s="31"/>
      <c r="AX7" s="31"/>
      <c r="AY7" s="31"/>
      <c r="AZ7" s="31"/>
      <c r="BA7" s="31"/>
      <c r="BB7" s="31" t="s">
        <v>8</v>
      </c>
      <c r="BC7" s="31"/>
      <c r="BD7" s="31"/>
      <c r="BE7" s="31"/>
      <c r="BF7" s="31"/>
      <c r="BG7" s="31"/>
      <c r="BH7" s="31"/>
      <c r="BI7" s="31"/>
      <c r="BJ7" s="3"/>
      <c r="BK7" s="3"/>
      <c r="BL7" s="32" t="s">
        <v>9</v>
      </c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4"/>
    </row>
    <row r="8" spans="1:78" ht="18.75" customHeight="1" x14ac:dyDescent="0.2">
      <c r="A8" s="2"/>
      <c r="B8" s="40" t="str">
        <f>データ!I6</f>
        <v>法非適用</v>
      </c>
      <c r="C8" s="40"/>
      <c r="D8" s="40"/>
      <c r="E8" s="40"/>
      <c r="F8" s="40"/>
      <c r="G8" s="40"/>
      <c r="H8" s="40"/>
      <c r="I8" s="40" t="str">
        <f>データ!J6</f>
        <v>下水道事業</v>
      </c>
      <c r="J8" s="40"/>
      <c r="K8" s="40"/>
      <c r="L8" s="40"/>
      <c r="M8" s="40"/>
      <c r="N8" s="40"/>
      <c r="O8" s="40"/>
      <c r="P8" s="40" t="str">
        <f>データ!K6</f>
        <v>農業集落排水</v>
      </c>
      <c r="Q8" s="40"/>
      <c r="R8" s="40"/>
      <c r="S8" s="40"/>
      <c r="T8" s="40"/>
      <c r="U8" s="40"/>
      <c r="V8" s="40"/>
      <c r="W8" s="40" t="str">
        <f>データ!L6</f>
        <v>F2</v>
      </c>
      <c r="X8" s="40"/>
      <c r="Y8" s="40"/>
      <c r="Z8" s="40"/>
      <c r="AA8" s="40"/>
      <c r="AB8" s="40"/>
      <c r="AC8" s="40"/>
      <c r="AD8" s="41" t="str">
        <f>データ!$M$6</f>
        <v>非設置</v>
      </c>
      <c r="AE8" s="41"/>
      <c r="AF8" s="41"/>
      <c r="AG8" s="41"/>
      <c r="AH8" s="41"/>
      <c r="AI8" s="41"/>
      <c r="AJ8" s="41"/>
      <c r="AK8" s="3"/>
      <c r="AL8" s="42">
        <f>データ!S6</f>
        <v>15286</v>
      </c>
      <c r="AM8" s="42"/>
      <c r="AN8" s="42"/>
      <c r="AO8" s="42"/>
      <c r="AP8" s="42"/>
      <c r="AQ8" s="42"/>
      <c r="AR8" s="42"/>
      <c r="AS8" s="42"/>
      <c r="AT8" s="35">
        <f>データ!T6</f>
        <v>192.78</v>
      </c>
      <c r="AU8" s="35"/>
      <c r="AV8" s="35"/>
      <c r="AW8" s="35"/>
      <c r="AX8" s="35"/>
      <c r="AY8" s="35"/>
      <c r="AZ8" s="35"/>
      <c r="BA8" s="35"/>
      <c r="BB8" s="35">
        <f>データ!U6</f>
        <v>79.290000000000006</v>
      </c>
      <c r="BC8" s="35"/>
      <c r="BD8" s="35"/>
      <c r="BE8" s="35"/>
      <c r="BF8" s="35"/>
      <c r="BG8" s="35"/>
      <c r="BH8" s="35"/>
      <c r="BI8" s="35"/>
      <c r="BJ8" s="3"/>
      <c r="BK8" s="3"/>
      <c r="BL8" s="36" t="s">
        <v>10</v>
      </c>
      <c r="BM8" s="37"/>
      <c r="BN8" s="38" t="s">
        <v>11</v>
      </c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9"/>
    </row>
    <row r="9" spans="1:78" ht="18.75" customHeight="1" x14ac:dyDescent="0.2">
      <c r="A9" s="2"/>
      <c r="B9" s="31" t="s">
        <v>12</v>
      </c>
      <c r="C9" s="31"/>
      <c r="D9" s="31"/>
      <c r="E9" s="31"/>
      <c r="F9" s="31"/>
      <c r="G9" s="31"/>
      <c r="H9" s="31"/>
      <c r="I9" s="31" t="s">
        <v>13</v>
      </c>
      <c r="J9" s="31"/>
      <c r="K9" s="31"/>
      <c r="L9" s="31"/>
      <c r="M9" s="31"/>
      <c r="N9" s="31"/>
      <c r="O9" s="31"/>
      <c r="P9" s="31" t="s">
        <v>14</v>
      </c>
      <c r="Q9" s="31"/>
      <c r="R9" s="31"/>
      <c r="S9" s="31"/>
      <c r="T9" s="31"/>
      <c r="U9" s="31"/>
      <c r="V9" s="31"/>
      <c r="W9" s="31" t="s">
        <v>15</v>
      </c>
      <c r="X9" s="31"/>
      <c r="Y9" s="31"/>
      <c r="Z9" s="31"/>
      <c r="AA9" s="31"/>
      <c r="AB9" s="31"/>
      <c r="AC9" s="31"/>
      <c r="AD9" s="31" t="s">
        <v>16</v>
      </c>
      <c r="AE9" s="31"/>
      <c r="AF9" s="31"/>
      <c r="AG9" s="31"/>
      <c r="AH9" s="31"/>
      <c r="AI9" s="31"/>
      <c r="AJ9" s="31"/>
      <c r="AK9" s="3"/>
      <c r="AL9" s="31" t="s">
        <v>17</v>
      </c>
      <c r="AM9" s="31"/>
      <c r="AN9" s="31"/>
      <c r="AO9" s="31"/>
      <c r="AP9" s="31"/>
      <c r="AQ9" s="31"/>
      <c r="AR9" s="31"/>
      <c r="AS9" s="31"/>
      <c r="AT9" s="31" t="s">
        <v>18</v>
      </c>
      <c r="AU9" s="31"/>
      <c r="AV9" s="31"/>
      <c r="AW9" s="31"/>
      <c r="AX9" s="31"/>
      <c r="AY9" s="31"/>
      <c r="AZ9" s="31"/>
      <c r="BA9" s="31"/>
      <c r="BB9" s="31" t="s">
        <v>19</v>
      </c>
      <c r="BC9" s="31"/>
      <c r="BD9" s="31"/>
      <c r="BE9" s="31"/>
      <c r="BF9" s="31"/>
      <c r="BG9" s="31"/>
      <c r="BH9" s="31"/>
      <c r="BI9" s="31"/>
      <c r="BJ9" s="3"/>
      <c r="BK9" s="3"/>
      <c r="BL9" s="43" t="s">
        <v>20</v>
      </c>
      <c r="BM9" s="44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2">
      <c r="A10" s="2"/>
      <c r="B10" s="35" t="str">
        <f>データ!N6</f>
        <v>-</v>
      </c>
      <c r="C10" s="35"/>
      <c r="D10" s="35"/>
      <c r="E10" s="35"/>
      <c r="F10" s="35"/>
      <c r="G10" s="35"/>
      <c r="H10" s="35"/>
      <c r="I10" s="35" t="str">
        <f>データ!O6</f>
        <v>該当数値なし</v>
      </c>
      <c r="J10" s="35"/>
      <c r="K10" s="35"/>
      <c r="L10" s="35"/>
      <c r="M10" s="35"/>
      <c r="N10" s="35"/>
      <c r="O10" s="35"/>
      <c r="P10" s="35">
        <f>データ!P6</f>
        <v>4.42</v>
      </c>
      <c r="Q10" s="35"/>
      <c r="R10" s="35"/>
      <c r="S10" s="35"/>
      <c r="T10" s="35"/>
      <c r="U10" s="35"/>
      <c r="V10" s="35"/>
      <c r="W10" s="35">
        <f>データ!Q6</f>
        <v>84.48</v>
      </c>
      <c r="X10" s="35"/>
      <c r="Y10" s="35"/>
      <c r="Z10" s="35"/>
      <c r="AA10" s="35"/>
      <c r="AB10" s="35"/>
      <c r="AC10" s="35"/>
      <c r="AD10" s="42">
        <f>データ!R6</f>
        <v>2820</v>
      </c>
      <c r="AE10" s="42"/>
      <c r="AF10" s="42"/>
      <c r="AG10" s="42"/>
      <c r="AH10" s="42"/>
      <c r="AI10" s="42"/>
      <c r="AJ10" s="42"/>
      <c r="AK10" s="2"/>
      <c r="AL10" s="42">
        <f>データ!V6</f>
        <v>669</v>
      </c>
      <c r="AM10" s="42"/>
      <c r="AN10" s="42"/>
      <c r="AO10" s="42"/>
      <c r="AP10" s="42"/>
      <c r="AQ10" s="42"/>
      <c r="AR10" s="42"/>
      <c r="AS10" s="42"/>
      <c r="AT10" s="35">
        <f>データ!W6</f>
        <v>0.49</v>
      </c>
      <c r="AU10" s="35"/>
      <c r="AV10" s="35"/>
      <c r="AW10" s="35"/>
      <c r="AX10" s="35"/>
      <c r="AY10" s="35"/>
      <c r="AZ10" s="35"/>
      <c r="BA10" s="35"/>
      <c r="BB10" s="35">
        <f>データ!X6</f>
        <v>1365.31</v>
      </c>
      <c r="BC10" s="35"/>
      <c r="BD10" s="35"/>
      <c r="BE10" s="35"/>
      <c r="BF10" s="35"/>
      <c r="BG10" s="35"/>
      <c r="BH10" s="35"/>
      <c r="BI10" s="35"/>
      <c r="BJ10" s="2"/>
      <c r="BK10" s="2"/>
      <c r="BL10" s="53" t="s">
        <v>22</v>
      </c>
      <c r="BM10" s="54"/>
      <c r="BN10" s="55" t="s">
        <v>23</v>
      </c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6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2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5" t="s">
        <v>26</v>
      </c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7"/>
    </row>
    <row r="15" spans="1:78" ht="13.5" customHeight="1" x14ac:dyDescent="0.2">
      <c r="A15" s="2"/>
      <c r="B15" s="62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4"/>
      <c r="BK15" s="2"/>
      <c r="BL15" s="48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50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65" t="s">
        <v>116</v>
      </c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7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65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7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65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7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65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7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65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7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65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7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65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7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65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7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65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7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65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7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65"/>
      <c r="BM26" s="66"/>
      <c r="BN26" s="66"/>
      <c r="BO26" s="66"/>
      <c r="BP26" s="66"/>
      <c r="BQ26" s="66"/>
      <c r="BR26" s="66"/>
      <c r="BS26" s="66"/>
      <c r="BT26" s="66"/>
      <c r="BU26" s="66"/>
      <c r="BV26" s="66"/>
      <c r="BW26" s="66"/>
      <c r="BX26" s="66"/>
      <c r="BY26" s="66"/>
      <c r="BZ26" s="67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65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  <c r="BZ27" s="67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65"/>
      <c r="BM28" s="66"/>
      <c r="BN28" s="66"/>
      <c r="BO28" s="66"/>
      <c r="BP28" s="66"/>
      <c r="BQ28" s="66"/>
      <c r="BR28" s="66"/>
      <c r="BS28" s="66"/>
      <c r="BT28" s="66"/>
      <c r="BU28" s="66"/>
      <c r="BV28" s="66"/>
      <c r="BW28" s="66"/>
      <c r="BX28" s="66"/>
      <c r="BY28" s="66"/>
      <c r="BZ28" s="67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65"/>
      <c r="BM29" s="66"/>
      <c r="BN29" s="66"/>
      <c r="BO29" s="66"/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67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65"/>
      <c r="BM30" s="66"/>
      <c r="BN30" s="66"/>
      <c r="BO30" s="66"/>
      <c r="BP30" s="66"/>
      <c r="BQ30" s="66"/>
      <c r="BR30" s="66"/>
      <c r="BS30" s="66"/>
      <c r="BT30" s="66"/>
      <c r="BU30" s="66"/>
      <c r="BV30" s="66"/>
      <c r="BW30" s="66"/>
      <c r="BX30" s="66"/>
      <c r="BY30" s="66"/>
      <c r="BZ30" s="67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65"/>
      <c r="BM31" s="66"/>
      <c r="BN31" s="66"/>
      <c r="BO31" s="66"/>
      <c r="BP31" s="66"/>
      <c r="BQ31" s="66"/>
      <c r="BR31" s="66"/>
      <c r="BS31" s="66"/>
      <c r="BT31" s="66"/>
      <c r="BU31" s="66"/>
      <c r="BV31" s="66"/>
      <c r="BW31" s="66"/>
      <c r="BX31" s="66"/>
      <c r="BY31" s="66"/>
      <c r="BZ31" s="67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65"/>
      <c r="BM32" s="66"/>
      <c r="BN32" s="66"/>
      <c r="BO32" s="66"/>
      <c r="BP32" s="66"/>
      <c r="BQ32" s="66"/>
      <c r="BR32" s="66"/>
      <c r="BS32" s="66"/>
      <c r="BT32" s="66"/>
      <c r="BU32" s="66"/>
      <c r="BV32" s="66"/>
      <c r="BW32" s="66"/>
      <c r="BX32" s="66"/>
      <c r="BY32" s="66"/>
      <c r="BZ32" s="67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65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7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65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7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65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7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65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7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65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7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65"/>
      <c r="BM38" s="66"/>
      <c r="BN38" s="66"/>
      <c r="BO38" s="66"/>
      <c r="BP38" s="66"/>
      <c r="BQ38" s="66"/>
      <c r="BR38" s="66"/>
      <c r="BS38" s="66"/>
      <c r="BT38" s="66"/>
      <c r="BU38" s="66"/>
      <c r="BV38" s="66"/>
      <c r="BW38" s="66"/>
      <c r="BX38" s="66"/>
      <c r="BY38" s="66"/>
      <c r="BZ38" s="67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65"/>
      <c r="BM39" s="66"/>
      <c r="BN39" s="66"/>
      <c r="BO39" s="66"/>
      <c r="BP39" s="66"/>
      <c r="BQ39" s="66"/>
      <c r="BR39" s="66"/>
      <c r="BS39" s="66"/>
      <c r="BT39" s="66"/>
      <c r="BU39" s="66"/>
      <c r="BV39" s="66"/>
      <c r="BW39" s="66"/>
      <c r="BX39" s="66"/>
      <c r="BY39" s="66"/>
      <c r="BZ39" s="67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65"/>
      <c r="BM40" s="66"/>
      <c r="BN40" s="66"/>
      <c r="BO40" s="66"/>
      <c r="BP40" s="66"/>
      <c r="BQ40" s="66"/>
      <c r="BR40" s="66"/>
      <c r="BS40" s="66"/>
      <c r="BT40" s="66"/>
      <c r="BU40" s="66"/>
      <c r="BV40" s="66"/>
      <c r="BW40" s="66"/>
      <c r="BX40" s="66"/>
      <c r="BY40" s="66"/>
      <c r="BZ40" s="67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65"/>
      <c r="BM41" s="66"/>
      <c r="BN41" s="66"/>
      <c r="BO41" s="66"/>
      <c r="BP41" s="66"/>
      <c r="BQ41" s="66"/>
      <c r="BR41" s="66"/>
      <c r="BS41" s="66"/>
      <c r="BT41" s="66"/>
      <c r="BU41" s="66"/>
      <c r="BV41" s="66"/>
      <c r="BW41" s="66"/>
      <c r="BX41" s="66"/>
      <c r="BY41" s="66"/>
      <c r="BZ41" s="67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65"/>
      <c r="BM42" s="66"/>
      <c r="BN42" s="66"/>
      <c r="BO42" s="66"/>
      <c r="BP42" s="66"/>
      <c r="BQ42" s="66"/>
      <c r="BR42" s="66"/>
      <c r="BS42" s="66"/>
      <c r="BT42" s="66"/>
      <c r="BU42" s="66"/>
      <c r="BV42" s="66"/>
      <c r="BW42" s="66"/>
      <c r="BX42" s="66"/>
      <c r="BY42" s="66"/>
      <c r="BZ42" s="67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65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7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68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70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45" t="s">
        <v>27</v>
      </c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7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8"/>
      <c r="BM46" s="49"/>
      <c r="BN46" s="49"/>
      <c r="BO46" s="49"/>
      <c r="BP46" s="49"/>
      <c r="BQ46" s="49"/>
      <c r="BR46" s="49"/>
      <c r="BS46" s="49"/>
      <c r="BT46" s="49"/>
      <c r="BU46" s="49"/>
      <c r="BV46" s="49"/>
      <c r="BW46" s="49"/>
      <c r="BX46" s="49"/>
      <c r="BY46" s="49"/>
      <c r="BZ46" s="50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65" t="s">
        <v>118</v>
      </c>
      <c r="BM47" s="66"/>
      <c r="BN47" s="66"/>
      <c r="BO47" s="66"/>
      <c r="BP47" s="66"/>
      <c r="BQ47" s="66"/>
      <c r="BR47" s="66"/>
      <c r="BS47" s="66"/>
      <c r="BT47" s="66"/>
      <c r="BU47" s="66"/>
      <c r="BV47" s="66"/>
      <c r="BW47" s="66"/>
      <c r="BX47" s="66"/>
      <c r="BY47" s="66"/>
      <c r="BZ47" s="67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65"/>
      <c r="BM48" s="66"/>
      <c r="BN48" s="66"/>
      <c r="BO48" s="66"/>
      <c r="BP48" s="66"/>
      <c r="BQ48" s="66"/>
      <c r="BR48" s="66"/>
      <c r="BS48" s="66"/>
      <c r="BT48" s="66"/>
      <c r="BU48" s="66"/>
      <c r="BV48" s="66"/>
      <c r="BW48" s="66"/>
      <c r="BX48" s="66"/>
      <c r="BY48" s="66"/>
      <c r="BZ48" s="67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65"/>
      <c r="BM49" s="66"/>
      <c r="BN49" s="66"/>
      <c r="BO49" s="66"/>
      <c r="BP49" s="66"/>
      <c r="BQ49" s="66"/>
      <c r="BR49" s="66"/>
      <c r="BS49" s="66"/>
      <c r="BT49" s="66"/>
      <c r="BU49" s="66"/>
      <c r="BV49" s="66"/>
      <c r="BW49" s="66"/>
      <c r="BX49" s="66"/>
      <c r="BY49" s="66"/>
      <c r="BZ49" s="67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65"/>
      <c r="BM50" s="66"/>
      <c r="BN50" s="66"/>
      <c r="BO50" s="66"/>
      <c r="BP50" s="66"/>
      <c r="BQ50" s="66"/>
      <c r="BR50" s="66"/>
      <c r="BS50" s="66"/>
      <c r="BT50" s="66"/>
      <c r="BU50" s="66"/>
      <c r="BV50" s="66"/>
      <c r="BW50" s="66"/>
      <c r="BX50" s="66"/>
      <c r="BY50" s="66"/>
      <c r="BZ50" s="67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65"/>
      <c r="BM51" s="66"/>
      <c r="BN51" s="66"/>
      <c r="BO51" s="66"/>
      <c r="BP51" s="66"/>
      <c r="BQ51" s="66"/>
      <c r="BR51" s="66"/>
      <c r="BS51" s="66"/>
      <c r="BT51" s="66"/>
      <c r="BU51" s="66"/>
      <c r="BV51" s="66"/>
      <c r="BW51" s="66"/>
      <c r="BX51" s="66"/>
      <c r="BY51" s="66"/>
      <c r="BZ51" s="67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65"/>
      <c r="BM52" s="66"/>
      <c r="BN52" s="66"/>
      <c r="BO52" s="66"/>
      <c r="BP52" s="66"/>
      <c r="BQ52" s="66"/>
      <c r="BR52" s="66"/>
      <c r="BS52" s="66"/>
      <c r="BT52" s="66"/>
      <c r="BU52" s="66"/>
      <c r="BV52" s="66"/>
      <c r="BW52" s="66"/>
      <c r="BX52" s="66"/>
      <c r="BY52" s="66"/>
      <c r="BZ52" s="67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65"/>
      <c r="BM53" s="66"/>
      <c r="BN53" s="66"/>
      <c r="BO53" s="66"/>
      <c r="BP53" s="66"/>
      <c r="BQ53" s="66"/>
      <c r="BR53" s="66"/>
      <c r="BS53" s="66"/>
      <c r="BT53" s="66"/>
      <c r="BU53" s="66"/>
      <c r="BV53" s="66"/>
      <c r="BW53" s="66"/>
      <c r="BX53" s="66"/>
      <c r="BY53" s="66"/>
      <c r="BZ53" s="67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65"/>
      <c r="BM54" s="66"/>
      <c r="BN54" s="66"/>
      <c r="BO54" s="66"/>
      <c r="BP54" s="66"/>
      <c r="BQ54" s="66"/>
      <c r="BR54" s="66"/>
      <c r="BS54" s="66"/>
      <c r="BT54" s="66"/>
      <c r="BU54" s="66"/>
      <c r="BV54" s="66"/>
      <c r="BW54" s="66"/>
      <c r="BX54" s="66"/>
      <c r="BY54" s="66"/>
      <c r="BZ54" s="67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65"/>
      <c r="BM55" s="66"/>
      <c r="BN55" s="66"/>
      <c r="BO55" s="66"/>
      <c r="BP55" s="66"/>
      <c r="BQ55" s="66"/>
      <c r="BR55" s="66"/>
      <c r="BS55" s="66"/>
      <c r="BT55" s="66"/>
      <c r="BU55" s="66"/>
      <c r="BV55" s="66"/>
      <c r="BW55" s="66"/>
      <c r="BX55" s="66"/>
      <c r="BY55" s="66"/>
      <c r="BZ55" s="67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65"/>
      <c r="BM56" s="66"/>
      <c r="BN56" s="66"/>
      <c r="BO56" s="66"/>
      <c r="BP56" s="66"/>
      <c r="BQ56" s="66"/>
      <c r="BR56" s="66"/>
      <c r="BS56" s="66"/>
      <c r="BT56" s="66"/>
      <c r="BU56" s="66"/>
      <c r="BV56" s="66"/>
      <c r="BW56" s="66"/>
      <c r="BX56" s="66"/>
      <c r="BY56" s="66"/>
      <c r="BZ56" s="67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65"/>
      <c r="BM57" s="66"/>
      <c r="BN57" s="66"/>
      <c r="BO57" s="66"/>
      <c r="BP57" s="66"/>
      <c r="BQ57" s="66"/>
      <c r="BR57" s="66"/>
      <c r="BS57" s="66"/>
      <c r="BT57" s="66"/>
      <c r="BU57" s="66"/>
      <c r="BV57" s="66"/>
      <c r="BW57" s="66"/>
      <c r="BX57" s="66"/>
      <c r="BY57" s="66"/>
      <c r="BZ57" s="67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65"/>
      <c r="BM58" s="66"/>
      <c r="BN58" s="66"/>
      <c r="BO58" s="66"/>
      <c r="BP58" s="66"/>
      <c r="BQ58" s="66"/>
      <c r="BR58" s="66"/>
      <c r="BS58" s="66"/>
      <c r="BT58" s="66"/>
      <c r="BU58" s="66"/>
      <c r="BV58" s="66"/>
      <c r="BW58" s="66"/>
      <c r="BX58" s="66"/>
      <c r="BY58" s="66"/>
      <c r="BZ58" s="67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65"/>
      <c r="BM59" s="66"/>
      <c r="BN59" s="66"/>
      <c r="BO59" s="66"/>
      <c r="BP59" s="66"/>
      <c r="BQ59" s="66"/>
      <c r="BR59" s="66"/>
      <c r="BS59" s="66"/>
      <c r="BT59" s="66"/>
      <c r="BU59" s="66"/>
      <c r="BV59" s="66"/>
      <c r="BW59" s="66"/>
      <c r="BX59" s="66"/>
      <c r="BY59" s="66"/>
      <c r="BZ59" s="67"/>
    </row>
    <row r="60" spans="1:78" ht="13.5" customHeight="1" x14ac:dyDescent="0.2">
      <c r="A60" s="2"/>
      <c r="B60" s="62" t="s">
        <v>28</v>
      </c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4"/>
      <c r="BK60" s="2"/>
      <c r="BL60" s="65"/>
      <c r="BM60" s="66"/>
      <c r="BN60" s="66"/>
      <c r="BO60" s="66"/>
      <c r="BP60" s="66"/>
      <c r="BQ60" s="66"/>
      <c r="BR60" s="66"/>
      <c r="BS60" s="66"/>
      <c r="BT60" s="66"/>
      <c r="BU60" s="66"/>
      <c r="BV60" s="66"/>
      <c r="BW60" s="66"/>
      <c r="BX60" s="66"/>
      <c r="BY60" s="66"/>
      <c r="BZ60" s="67"/>
    </row>
    <row r="61" spans="1:78" ht="13.5" customHeight="1" x14ac:dyDescent="0.2">
      <c r="A61" s="2"/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4"/>
      <c r="BK61" s="2"/>
      <c r="BL61" s="65"/>
      <c r="BM61" s="66"/>
      <c r="BN61" s="66"/>
      <c r="BO61" s="66"/>
      <c r="BP61" s="66"/>
      <c r="BQ61" s="66"/>
      <c r="BR61" s="66"/>
      <c r="BS61" s="66"/>
      <c r="BT61" s="66"/>
      <c r="BU61" s="66"/>
      <c r="BV61" s="66"/>
      <c r="BW61" s="66"/>
      <c r="BX61" s="66"/>
      <c r="BY61" s="66"/>
      <c r="BZ61" s="67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65"/>
      <c r="BM62" s="66"/>
      <c r="BN62" s="66"/>
      <c r="BO62" s="66"/>
      <c r="BP62" s="66"/>
      <c r="BQ62" s="66"/>
      <c r="BR62" s="66"/>
      <c r="BS62" s="66"/>
      <c r="BT62" s="66"/>
      <c r="BU62" s="66"/>
      <c r="BV62" s="66"/>
      <c r="BW62" s="66"/>
      <c r="BX62" s="66"/>
      <c r="BY62" s="66"/>
      <c r="BZ62" s="67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68"/>
      <c r="BM63" s="69"/>
      <c r="BN63" s="69"/>
      <c r="BO63" s="69"/>
      <c r="BP63" s="69"/>
      <c r="BQ63" s="69"/>
      <c r="BR63" s="69"/>
      <c r="BS63" s="69"/>
      <c r="BT63" s="69"/>
      <c r="BU63" s="69"/>
      <c r="BV63" s="69"/>
      <c r="BW63" s="69"/>
      <c r="BX63" s="69"/>
      <c r="BY63" s="69"/>
      <c r="BZ63" s="70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45" t="s">
        <v>29</v>
      </c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7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8"/>
      <c r="BM65" s="49"/>
      <c r="BN65" s="49"/>
      <c r="BO65" s="49"/>
      <c r="BP65" s="49"/>
      <c r="BQ65" s="49"/>
      <c r="BR65" s="49"/>
      <c r="BS65" s="49"/>
      <c r="BT65" s="49"/>
      <c r="BU65" s="49"/>
      <c r="BV65" s="49"/>
      <c r="BW65" s="49"/>
      <c r="BX65" s="49"/>
      <c r="BY65" s="49"/>
      <c r="BZ65" s="50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65" t="s">
        <v>117</v>
      </c>
      <c r="BM66" s="66"/>
      <c r="BN66" s="66"/>
      <c r="BO66" s="66"/>
      <c r="BP66" s="66"/>
      <c r="BQ66" s="66"/>
      <c r="BR66" s="66"/>
      <c r="BS66" s="66"/>
      <c r="BT66" s="66"/>
      <c r="BU66" s="66"/>
      <c r="BV66" s="66"/>
      <c r="BW66" s="66"/>
      <c r="BX66" s="66"/>
      <c r="BY66" s="66"/>
      <c r="BZ66" s="67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65"/>
      <c r="BM67" s="66"/>
      <c r="BN67" s="66"/>
      <c r="BO67" s="66"/>
      <c r="BP67" s="66"/>
      <c r="BQ67" s="66"/>
      <c r="BR67" s="66"/>
      <c r="BS67" s="66"/>
      <c r="BT67" s="66"/>
      <c r="BU67" s="66"/>
      <c r="BV67" s="66"/>
      <c r="BW67" s="66"/>
      <c r="BX67" s="66"/>
      <c r="BY67" s="66"/>
      <c r="BZ67" s="67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65"/>
      <c r="BM68" s="66"/>
      <c r="BN68" s="66"/>
      <c r="BO68" s="66"/>
      <c r="BP68" s="66"/>
      <c r="BQ68" s="66"/>
      <c r="BR68" s="66"/>
      <c r="BS68" s="66"/>
      <c r="BT68" s="66"/>
      <c r="BU68" s="66"/>
      <c r="BV68" s="66"/>
      <c r="BW68" s="66"/>
      <c r="BX68" s="66"/>
      <c r="BY68" s="66"/>
      <c r="BZ68" s="67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65"/>
      <c r="BM69" s="66"/>
      <c r="BN69" s="66"/>
      <c r="BO69" s="66"/>
      <c r="BP69" s="66"/>
      <c r="BQ69" s="66"/>
      <c r="BR69" s="66"/>
      <c r="BS69" s="66"/>
      <c r="BT69" s="66"/>
      <c r="BU69" s="66"/>
      <c r="BV69" s="66"/>
      <c r="BW69" s="66"/>
      <c r="BX69" s="66"/>
      <c r="BY69" s="66"/>
      <c r="BZ69" s="67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65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7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65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7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65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7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65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7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65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7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65"/>
      <c r="BM75" s="66"/>
      <c r="BN75" s="66"/>
      <c r="BO75" s="66"/>
      <c r="BP75" s="66"/>
      <c r="BQ75" s="66"/>
      <c r="BR75" s="66"/>
      <c r="BS75" s="66"/>
      <c r="BT75" s="66"/>
      <c r="BU75" s="66"/>
      <c r="BV75" s="66"/>
      <c r="BW75" s="66"/>
      <c r="BX75" s="66"/>
      <c r="BY75" s="66"/>
      <c r="BZ75" s="67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65"/>
      <c r="BM76" s="66"/>
      <c r="BN76" s="66"/>
      <c r="BO76" s="66"/>
      <c r="BP76" s="66"/>
      <c r="BQ76" s="66"/>
      <c r="BR76" s="66"/>
      <c r="BS76" s="66"/>
      <c r="BT76" s="66"/>
      <c r="BU76" s="66"/>
      <c r="BV76" s="66"/>
      <c r="BW76" s="66"/>
      <c r="BX76" s="66"/>
      <c r="BY76" s="66"/>
      <c r="BZ76" s="67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65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7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65"/>
      <c r="BM78" s="66"/>
      <c r="BN78" s="66"/>
      <c r="BO78" s="66"/>
      <c r="BP78" s="66"/>
      <c r="BQ78" s="66"/>
      <c r="BR78" s="66"/>
      <c r="BS78" s="66"/>
      <c r="BT78" s="66"/>
      <c r="BU78" s="66"/>
      <c r="BV78" s="66"/>
      <c r="BW78" s="66"/>
      <c r="BX78" s="66"/>
      <c r="BY78" s="66"/>
      <c r="BZ78" s="67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65"/>
      <c r="BM79" s="66"/>
      <c r="BN79" s="66"/>
      <c r="BO79" s="66"/>
      <c r="BP79" s="66"/>
      <c r="BQ79" s="66"/>
      <c r="BR79" s="66"/>
      <c r="BS79" s="66"/>
      <c r="BT79" s="66"/>
      <c r="BU79" s="66"/>
      <c r="BV79" s="66"/>
      <c r="BW79" s="66"/>
      <c r="BX79" s="66"/>
      <c r="BY79" s="66"/>
      <c r="BZ79" s="67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65"/>
      <c r="BM80" s="66"/>
      <c r="BN80" s="66"/>
      <c r="BO80" s="66"/>
      <c r="BP80" s="66"/>
      <c r="BQ80" s="66"/>
      <c r="BR80" s="66"/>
      <c r="BS80" s="66"/>
      <c r="BT80" s="66"/>
      <c r="BU80" s="66"/>
      <c r="BV80" s="66"/>
      <c r="BW80" s="66"/>
      <c r="BX80" s="66"/>
      <c r="BY80" s="66"/>
      <c r="BZ80" s="67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65"/>
      <c r="BM81" s="66"/>
      <c r="BN81" s="66"/>
      <c r="BO81" s="66"/>
      <c r="BP81" s="66"/>
      <c r="BQ81" s="66"/>
      <c r="BR81" s="66"/>
      <c r="BS81" s="66"/>
      <c r="BT81" s="66"/>
      <c r="BU81" s="66"/>
      <c r="BV81" s="66"/>
      <c r="BW81" s="66"/>
      <c r="BX81" s="66"/>
      <c r="BY81" s="66"/>
      <c r="BZ81" s="67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68"/>
      <c r="BM82" s="69"/>
      <c r="BN82" s="69"/>
      <c r="BO82" s="69"/>
      <c r="BP82" s="69"/>
      <c r="BQ82" s="69"/>
      <c r="BR82" s="69"/>
      <c r="BS82" s="69"/>
      <c r="BT82" s="69"/>
      <c r="BU82" s="69"/>
      <c r="BV82" s="69"/>
      <c r="BW82" s="69"/>
      <c r="BX82" s="69"/>
      <c r="BY82" s="69"/>
      <c r="BZ82" s="70"/>
    </row>
    <row r="83" spans="1:78" x14ac:dyDescent="0.2">
      <c r="C83" s="71" t="s">
        <v>30</v>
      </c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</row>
    <row r="84" spans="1:78" x14ac:dyDescent="0.2">
      <c r="C84" s="2"/>
    </row>
    <row r="85" spans="1:78" hidden="1" x14ac:dyDescent="0.2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2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【786.37】</v>
      </c>
      <c r="I86" s="12" t="str">
        <f>データ!CA6</f>
        <v>【60.65】</v>
      </c>
      <c r="J86" s="12" t="str">
        <f>データ!CL6</f>
        <v>【256.97】</v>
      </c>
      <c r="K86" s="12" t="str">
        <f>データ!CW6</f>
        <v>【61.14】</v>
      </c>
      <c r="L86" s="12" t="str">
        <f>データ!DH6</f>
        <v>【86.91】</v>
      </c>
      <c r="M86" s="12" t="s">
        <v>44</v>
      </c>
      <c r="N86" s="12" t="s">
        <v>43</v>
      </c>
      <c r="O86" s="12" t="str">
        <f>データ!EO6</f>
        <v>【0.03】</v>
      </c>
    </row>
  </sheetData>
  <sheetProtection algorithmName="SHA-512" hashValue="KanHKJ6VM5UWhRAdg7qmjb0AFh8jvvqg6GpY5zG2o7+VyfxfvpkSVoSVYtX3bVR7iFCPOxEg05rD50IsX7+KoQ==" saltValue="YASopTTOQSqGelCziPFIPA==" spinCount="100000" sheet="1" objects="1" scenarios="1" formatCells="0" formatColumns="0" formatRows="0"/>
  <mergeCells count="51">
    <mergeCell ref="BL47:BZ63"/>
    <mergeCell ref="B60:BJ61"/>
    <mergeCell ref="BL64:BZ65"/>
    <mergeCell ref="BL66:BZ82"/>
    <mergeCell ref="C83:BJ83"/>
    <mergeCell ref="AL10:AS10"/>
    <mergeCell ref="AT10:BA10"/>
    <mergeCell ref="BB10:BI10"/>
    <mergeCell ref="BL10:BM10"/>
    <mergeCell ref="BN10:BY10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P9:V9"/>
    <mergeCell ref="W9:AC9"/>
    <mergeCell ref="AD9:AJ9"/>
    <mergeCell ref="AL8:AS8"/>
    <mergeCell ref="AL9:AS9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" x14ac:dyDescent="0.2"/>
  <cols>
    <col min="2" max="144" width="11.90625" customWidth="1"/>
  </cols>
  <sheetData>
    <row r="1" spans="1:145" x14ac:dyDescent="0.2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2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2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2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2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2">
      <c r="A6" s="14" t="s">
        <v>97</v>
      </c>
      <c r="B6" s="19">
        <f>B7</f>
        <v>2021</v>
      </c>
      <c r="C6" s="19">
        <f t="shared" ref="C6:X6" si="3">C7</f>
        <v>94111</v>
      </c>
      <c r="D6" s="19">
        <f t="shared" si="3"/>
        <v>47</v>
      </c>
      <c r="E6" s="19">
        <f t="shared" si="3"/>
        <v>17</v>
      </c>
      <c r="F6" s="19">
        <f t="shared" si="3"/>
        <v>5</v>
      </c>
      <c r="G6" s="19">
        <f t="shared" si="3"/>
        <v>0</v>
      </c>
      <c r="H6" s="19" t="str">
        <f t="shared" si="3"/>
        <v>栃木県　那珂川町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農業集落排水</v>
      </c>
      <c r="L6" s="19" t="str">
        <f t="shared" si="3"/>
        <v>F2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4.42</v>
      </c>
      <c r="Q6" s="20">
        <f t="shared" si="3"/>
        <v>84.48</v>
      </c>
      <c r="R6" s="20">
        <f t="shared" si="3"/>
        <v>2820</v>
      </c>
      <c r="S6" s="20">
        <f t="shared" si="3"/>
        <v>15286</v>
      </c>
      <c r="T6" s="20">
        <f t="shared" si="3"/>
        <v>192.78</v>
      </c>
      <c r="U6" s="20">
        <f t="shared" si="3"/>
        <v>79.290000000000006</v>
      </c>
      <c r="V6" s="20">
        <f t="shared" si="3"/>
        <v>669</v>
      </c>
      <c r="W6" s="20">
        <f t="shared" si="3"/>
        <v>0.49</v>
      </c>
      <c r="X6" s="20">
        <f t="shared" si="3"/>
        <v>1365.31</v>
      </c>
      <c r="Y6" s="21">
        <f>IF(Y7="",NA(),Y7)</f>
        <v>98.67</v>
      </c>
      <c r="Z6" s="21">
        <f t="shared" ref="Z6:AH6" si="4">IF(Z7="",NA(),Z7)</f>
        <v>98.47</v>
      </c>
      <c r="AA6" s="21">
        <f t="shared" si="4"/>
        <v>99.31</v>
      </c>
      <c r="AB6" s="21">
        <f t="shared" si="4"/>
        <v>96.12</v>
      </c>
      <c r="AC6" s="21">
        <f t="shared" si="4"/>
        <v>100.18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855.8</v>
      </c>
      <c r="BL6" s="21">
        <f t="shared" si="7"/>
        <v>789.46</v>
      </c>
      <c r="BM6" s="21">
        <f t="shared" si="7"/>
        <v>826.83</v>
      </c>
      <c r="BN6" s="21">
        <f t="shared" si="7"/>
        <v>867.83</v>
      </c>
      <c r="BO6" s="21">
        <f t="shared" si="7"/>
        <v>791.76</v>
      </c>
      <c r="BP6" s="20" t="str">
        <f>IF(BP7="","",IF(BP7="-","【-】","【"&amp;SUBSTITUTE(TEXT(BP7,"#,##0.00"),"-","△")&amp;"】"))</f>
        <v>【786.37】</v>
      </c>
      <c r="BQ6" s="21">
        <f>IF(BQ7="",NA(),BQ7)</f>
        <v>59.79</v>
      </c>
      <c r="BR6" s="21">
        <f t="shared" ref="BR6:BZ6" si="8">IF(BR7="",NA(),BR7)</f>
        <v>63.98</v>
      </c>
      <c r="BS6" s="21">
        <f t="shared" si="8"/>
        <v>64.790000000000006</v>
      </c>
      <c r="BT6" s="21">
        <f t="shared" si="8"/>
        <v>62.49</v>
      </c>
      <c r="BU6" s="21">
        <f t="shared" si="8"/>
        <v>70.42</v>
      </c>
      <c r="BV6" s="21">
        <f t="shared" si="8"/>
        <v>59.8</v>
      </c>
      <c r="BW6" s="21">
        <f t="shared" si="8"/>
        <v>57.77</v>
      </c>
      <c r="BX6" s="21">
        <f t="shared" si="8"/>
        <v>57.31</v>
      </c>
      <c r="BY6" s="21">
        <f t="shared" si="8"/>
        <v>57.08</v>
      </c>
      <c r="BZ6" s="21">
        <f t="shared" si="8"/>
        <v>56.26</v>
      </c>
      <c r="CA6" s="20" t="str">
        <f>IF(CA7="","",IF(CA7="-","【-】","【"&amp;SUBSTITUTE(TEXT(CA7,"#,##0.00"),"-","△")&amp;"】"))</f>
        <v>【60.65】</v>
      </c>
      <c r="CB6" s="21">
        <f>IF(CB7="",NA(),CB7)</f>
        <v>248.84</v>
      </c>
      <c r="CC6" s="21">
        <f t="shared" ref="CC6:CK6" si="9">IF(CC7="",NA(),CC7)</f>
        <v>228</v>
      </c>
      <c r="CD6" s="21">
        <f t="shared" si="9"/>
        <v>230.3</v>
      </c>
      <c r="CE6" s="21">
        <f t="shared" si="9"/>
        <v>245.59</v>
      </c>
      <c r="CF6" s="21">
        <f t="shared" si="9"/>
        <v>217.11</v>
      </c>
      <c r="CG6" s="21">
        <f t="shared" si="9"/>
        <v>263.76</v>
      </c>
      <c r="CH6" s="21">
        <f t="shared" si="9"/>
        <v>274.35000000000002</v>
      </c>
      <c r="CI6" s="21">
        <f t="shared" si="9"/>
        <v>273.52</v>
      </c>
      <c r="CJ6" s="21">
        <f t="shared" si="9"/>
        <v>274.99</v>
      </c>
      <c r="CK6" s="21">
        <f t="shared" si="9"/>
        <v>282.08999999999997</v>
      </c>
      <c r="CL6" s="20" t="str">
        <f>IF(CL7="","",IF(CL7="-","【-】","【"&amp;SUBSTITUTE(TEXT(CL7,"#,##0.00"),"-","△")&amp;"】"))</f>
        <v>【256.97】</v>
      </c>
      <c r="CM6" s="21">
        <f>IF(CM7="",NA(),CM7)</f>
        <v>43.65</v>
      </c>
      <c r="CN6" s="21">
        <f t="shared" ref="CN6:CV6" si="10">IF(CN7="",NA(),CN7)</f>
        <v>38.979999999999997</v>
      </c>
      <c r="CO6" s="21">
        <f t="shared" si="10"/>
        <v>38.979999999999997</v>
      </c>
      <c r="CP6" s="21">
        <f t="shared" si="10"/>
        <v>37.64</v>
      </c>
      <c r="CQ6" s="21">
        <f t="shared" si="10"/>
        <v>38.75</v>
      </c>
      <c r="CR6" s="21">
        <f t="shared" si="10"/>
        <v>51.75</v>
      </c>
      <c r="CS6" s="21">
        <f t="shared" si="10"/>
        <v>50.68</v>
      </c>
      <c r="CT6" s="21">
        <f t="shared" si="10"/>
        <v>50.14</v>
      </c>
      <c r="CU6" s="21">
        <f t="shared" si="10"/>
        <v>54.83</v>
      </c>
      <c r="CV6" s="21">
        <f t="shared" si="10"/>
        <v>66.53</v>
      </c>
      <c r="CW6" s="20" t="str">
        <f>IF(CW7="","",IF(CW7="-","【-】","【"&amp;SUBSTITUTE(TEXT(CW7,"#,##0.00"),"-","△")&amp;"】"))</f>
        <v>【61.14】</v>
      </c>
      <c r="CX6" s="21">
        <f>IF(CX7="",NA(),CX7)</f>
        <v>95.87</v>
      </c>
      <c r="CY6" s="21">
        <f t="shared" ref="CY6:DG6" si="11">IF(CY7="",NA(),CY7)</f>
        <v>96.13</v>
      </c>
      <c r="CZ6" s="21">
        <f t="shared" si="11"/>
        <v>96.16</v>
      </c>
      <c r="DA6" s="21">
        <f t="shared" si="11"/>
        <v>96.13</v>
      </c>
      <c r="DB6" s="21">
        <f t="shared" si="11"/>
        <v>96.26</v>
      </c>
      <c r="DC6" s="21">
        <f t="shared" si="11"/>
        <v>84.84</v>
      </c>
      <c r="DD6" s="21">
        <f t="shared" si="11"/>
        <v>84.86</v>
      </c>
      <c r="DE6" s="21">
        <f t="shared" si="11"/>
        <v>84.98</v>
      </c>
      <c r="DF6" s="21">
        <f t="shared" si="11"/>
        <v>84.7</v>
      </c>
      <c r="DG6" s="21">
        <f t="shared" si="11"/>
        <v>84.67</v>
      </c>
      <c r="DH6" s="20" t="str">
        <f>IF(DH7="","",IF(DH7="-","【-】","【"&amp;SUBSTITUTE(TEXT(DH7,"#,##0.00"),"-","△")&amp;"】"))</f>
        <v>【86.91】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0.01</v>
      </c>
      <c r="EK6" s="21">
        <f t="shared" si="14"/>
        <v>0.01</v>
      </c>
      <c r="EL6" s="21">
        <f t="shared" si="14"/>
        <v>0.02</v>
      </c>
      <c r="EM6" s="21">
        <f t="shared" si="14"/>
        <v>0.25</v>
      </c>
      <c r="EN6" s="21">
        <f t="shared" si="14"/>
        <v>0.05</v>
      </c>
      <c r="EO6" s="20" t="str">
        <f>IF(EO7="","",IF(EO7="-","【-】","【"&amp;SUBSTITUTE(TEXT(EO7,"#,##0.00"),"-","△")&amp;"】"))</f>
        <v>【0.03】</v>
      </c>
    </row>
    <row r="7" spans="1:145" s="22" customFormat="1" x14ac:dyDescent="0.2">
      <c r="A7" s="14"/>
      <c r="B7" s="23">
        <v>2021</v>
      </c>
      <c r="C7" s="23">
        <v>94111</v>
      </c>
      <c r="D7" s="23">
        <v>47</v>
      </c>
      <c r="E7" s="23">
        <v>17</v>
      </c>
      <c r="F7" s="23">
        <v>5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4.42</v>
      </c>
      <c r="Q7" s="24">
        <v>84.48</v>
      </c>
      <c r="R7" s="24">
        <v>2820</v>
      </c>
      <c r="S7" s="24">
        <v>15286</v>
      </c>
      <c r="T7" s="24">
        <v>192.78</v>
      </c>
      <c r="U7" s="24">
        <v>79.290000000000006</v>
      </c>
      <c r="V7" s="24">
        <v>669</v>
      </c>
      <c r="W7" s="24">
        <v>0.49</v>
      </c>
      <c r="X7" s="24">
        <v>1365.31</v>
      </c>
      <c r="Y7" s="24">
        <v>98.67</v>
      </c>
      <c r="Z7" s="24">
        <v>98.47</v>
      </c>
      <c r="AA7" s="24">
        <v>99.31</v>
      </c>
      <c r="AB7" s="24">
        <v>96.12</v>
      </c>
      <c r="AC7" s="24">
        <v>100.18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855.8</v>
      </c>
      <c r="BL7" s="24">
        <v>789.46</v>
      </c>
      <c r="BM7" s="24">
        <v>826.83</v>
      </c>
      <c r="BN7" s="24">
        <v>867.83</v>
      </c>
      <c r="BO7" s="24">
        <v>791.76</v>
      </c>
      <c r="BP7" s="24">
        <v>786.37</v>
      </c>
      <c r="BQ7" s="24">
        <v>59.79</v>
      </c>
      <c r="BR7" s="24">
        <v>63.98</v>
      </c>
      <c r="BS7" s="24">
        <v>64.790000000000006</v>
      </c>
      <c r="BT7" s="24">
        <v>62.49</v>
      </c>
      <c r="BU7" s="24">
        <v>70.42</v>
      </c>
      <c r="BV7" s="24">
        <v>59.8</v>
      </c>
      <c r="BW7" s="24">
        <v>57.77</v>
      </c>
      <c r="BX7" s="24">
        <v>57.31</v>
      </c>
      <c r="BY7" s="24">
        <v>57.08</v>
      </c>
      <c r="BZ7" s="24">
        <v>56.26</v>
      </c>
      <c r="CA7" s="24">
        <v>60.65</v>
      </c>
      <c r="CB7" s="24">
        <v>248.84</v>
      </c>
      <c r="CC7" s="24">
        <v>228</v>
      </c>
      <c r="CD7" s="24">
        <v>230.3</v>
      </c>
      <c r="CE7" s="24">
        <v>245.59</v>
      </c>
      <c r="CF7" s="24">
        <v>217.11</v>
      </c>
      <c r="CG7" s="24">
        <v>263.76</v>
      </c>
      <c r="CH7" s="24">
        <v>274.35000000000002</v>
      </c>
      <c r="CI7" s="24">
        <v>273.52</v>
      </c>
      <c r="CJ7" s="24">
        <v>274.99</v>
      </c>
      <c r="CK7" s="24">
        <v>282.08999999999997</v>
      </c>
      <c r="CL7" s="24">
        <v>256.97000000000003</v>
      </c>
      <c r="CM7" s="24">
        <v>43.65</v>
      </c>
      <c r="CN7" s="24">
        <v>38.979999999999997</v>
      </c>
      <c r="CO7" s="24">
        <v>38.979999999999997</v>
      </c>
      <c r="CP7" s="24">
        <v>37.64</v>
      </c>
      <c r="CQ7" s="24">
        <v>38.75</v>
      </c>
      <c r="CR7" s="24">
        <v>51.75</v>
      </c>
      <c r="CS7" s="24">
        <v>50.68</v>
      </c>
      <c r="CT7" s="24">
        <v>50.14</v>
      </c>
      <c r="CU7" s="24">
        <v>54.83</v>
      </c>
      <c r="CV7" s="24">
        <v>66.53</v>
      </c>
      <c r="CW7" s="24">
        <v>61.14</v>
      </c>
      <c r="CX7" s="24">
        <v>95.87</v>
      </c>
      <c r="CY7" s="24">
        <v>96.13</v>
      </c>
      <c r="CZ7" s="24">
        <v>96.16</v>
      </c>
      <c r="DA7" s="24">
        <v>96.13</v>
      </c>
      <c r="DB7" s="24">
        <v>96.26</v>
      </c>
      <c r="DC7" s="24">
        <v>84.84</v>
      </c>
      <c r="DD7" s="24">
        <v>84.86</v>
      </c>
      <c r="DE7" s="24">
        <v>84.98</v>
      </c>
      <c r="DF7" s="24">
        <v>84.7</v>
      </c>
      <c r="DG7" s="24">
        <v>84.67</v>
      </c>
      <c r="DH7" s="24">
        <v>86.91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0.01</v>
      </c>
      <c r="EK7" s="24">
        <v>0.01</v>
      </c>
      <c r="EL7" s="24">
        <v>0.02</v>
      </c>
      <c r="EM7" s="24">
        <v>0.25</v>
      </c>
      <c r="EN7" s="24">
        <v>0.05</v>
      </c>
      <c r="EO7" s="24">
        <v>0.03</v>
      </c>
    </row>
    <row r="8" spans="1:145" x14ac:dyDescent="0.2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2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2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2">
      <c r="B13" t="s">
        <v>113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北原　亜里紗</cp:lastModifiedBy>
  <cp:lastPrinted>2023-01-18T02:03:31Z</cp:lastPrinted>
  <dcterms:created xsi:type="dcterms:W3CDTF">2023-01-13T00:00:37Z</dcterms:created>
  <dcterms:modified xsi:type="dcterms:W3CDTF">2023-02-01T23:58:53Z</dcterms:modified>
  <cp:category/>
</cp:coreProperties>
</file>