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25那珂川町（修正待ち）\02 修正（0229）\"/>
    </mc:Choice>
  </mc:AlternateContent>
  <xr:revisionPtr revIDLastSave="0" documentId="13_ncr:1_{3F8F5AFC-50EF-461F-AA8A-6A262DAE26EB}" xr6:coauthVersionLast="47" xr6:coauthVersionMax="47" xr10:uidLastSave="{00000000-0000-0000-0000-000000000000}"/>
  <workbookProtection workbookAlgorithmName="SHA-512" workbookHashValue="IoMw6iki3KKuMIIZhza4wL7qwd4xPqMYgl+rl45TIPWYfFcyxYyFtUKff1gXTAy5ojw35OEiMoqBIh4OMrp2Rg==" workbookSaltValue="HdN7GbhwFOYPu9XUDtXPsQ==" workbookSpinCount="100000" lockStructure="1"/>
  <bookViews>
    <workbookView xWindow="28680" yWindow="16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H86" i="4"/>
  <c r="BB10" i="4"/>
  <c r="AL10" i="4"/>
  <c r="AD10" i="4"/>
  <c r="P10" i="4"/>
  <c r="B10" i="4"/>
  <c r="AD8" i="4"/>
  <c r="W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<sst xmlns="http://schemas.openxmlformats.org/spreadsheetml/2006/main" count="236" uniqueCount="120">
  <si>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</si>
  <si>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</si>
  <si>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</si>
  <si>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</si>
  <si>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</si>
  <si>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</si>
  <si>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</si>
  <si>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</si>
  <si>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</si>
  <si>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</si>
  <si>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</si>
  <si>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</si>
  <si>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</si>
  <si>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</si>
  <si>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</si>
  <si>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</si>
  <si>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</si>
  <si>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</si>
  <si>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</si>
  <si>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</si>
  <si>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</si>
  <si>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</si>
  <si>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</si>
  <si>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</si>
  <si>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</si>
  <si>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</si>
  <si>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</si>
  <si>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</si>
  <si>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</si>
  <si>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</si>
  <si>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</si>
  <si>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</si>
  <si>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</si>
  <si>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</si>
  <si>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</si>
  <si>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</si>
  <si>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</si>
  <si>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</si>
  <si>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</si>
  <si>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</si>
  <si>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</si>
  <si>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</si>
  <si>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</si>
  <si>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</si>
  <si>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</si>
  <si>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</si>
  <si>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</si>
  <si>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</si>
  <si>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</si>
  <si>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</si>
  <si>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</si>
  <si>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</si>
  <si>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</si>
  <si>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</si>
  <si>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</si>
  <si>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</si>
  <si>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</si>
  <si>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</si>
  <si>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</si>
  <si>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</si>
  <si>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</si>
  <si>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</si>
  <si>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</si>
  <si>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</si>
  <si>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</si>
  <si>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</si>
  <si>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</si>
  <si>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</si>
  <si>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</si>
  <si>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</si>
  <si>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</si>
  <si>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</si>
  <si>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</si>
  <si>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</si>
  <si>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</si>
  <si>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</si>
  <si>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</si>
  <si>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</si>
  <si>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</si>
  <si>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</si>
  <si>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</si>
  <si>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</si>
  <si>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</si>
  <si>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</si>
  <si>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</si>
  <si>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</si>
  <si>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</si>
  <si>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</si>
  <si>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</si>
  <si>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</si>
  <si>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</si>
  <si>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</si>
  <si>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</si>
  <si>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</si>
  <si>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</si>
  <si>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</si>
  <si>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</si>
  <si>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</si>
  <si>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那珂川町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</si>
  <si>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</si>
  <si>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</si>
  <si>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</si>
  <si>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</si>
  <si>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</si>
  <si>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</si>
  <si>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</si>
  <si>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</si>
  <si>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</si>
  <si>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</si>
  <si>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</si>
  <si>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</si>
  <si>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</si>
  <si>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</si>
  <si>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</si>
  <si>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</si>
  <si>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</si>
  <si>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</si>
  <si>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・供用開始後25年程度経過しており、施設が老朽化している状態であることから、施設の老朽化に対して、計画的な対策を講じていく必要がある。</t>
    <phoneticPr fontId="4"/>
  </si>
  <si>
    <t>・人口減少等により、使用料収入の増加は見込めない状態であるため、経営健全化に向けた施策を検討していく必要がある。
・処理区域内の面整備は完了しており、新たな投資の予定はない。
・今後、老朽化に伴う施設の改築更新については、設備の優先順位により計画的におこなっていく必要がある。</t>
    <phoneticPr fontId="4"/>
  </si>
  <si>
    <t>・類似団体に比べて、経費回収率が高く、汚水処理原価が低い状況であるが経費回収率は100％未満であるため、使用料収入で汚水処理費が賄うのが困難である状況である。汚水処理費を賄う財源確保のため、汚水処理費の削減等、経営改善を図っていく必要がある。
・収益的収支比率が高く、100％を上回っているが、今後、施設の老朽化対策対策等の費用が増えていくため、今後、使用料改定等を検討していく必要がある。
・施設利用率が平均を下回っており、今後、人口減少が予想されることから、適切な施設規模を検討していく必要がある。
・水洗化率が平均を上回っているが、100％ではないため、町の広報を利用した水洗化率向上の取組を継続して行っていく。</t>
    <rPh sb="132" eb="133">
      <t>タカ</t>
    </rPh>
    <rPh sb="141" eb="142">
      <t>マワ</t>
    </rPh>
    <rPh sb="148" eb="150">
      <t>コンゴ</t>
    </rPh>
    <rPh sb="151" eb="153">
      <t>シセツ</t>
    </rPh>
    <rPh sb="154" eb="157">
      <t>ロウキュウカ</t>
    </rPh>
    <rPh sb="157" eb="159">
      <t>タイサク</t>
    </rPh>
    <rPh sb="159" eb="161">
      <t>タイサク</t>
    </rPh>
    <rPh sb="161" eb="162">
      <t>トウ</t>
    </rPh>
    <rPh sb="163" eb="165">
      <t>ヒヨウ</t>
    </rPh>
    <rPh sb="166" eb="167">
      <t>フ</t>
    </rPh>
    <rPh sb="182" eb="183">
      <t>トウ</t>
    </rPh>
    <rPh sb="264" eb="265">
      <t>ウワ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</si>
</sst>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A-4749-9FDE-11861AFD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A-4749-9FDE-11861AFD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38.979999999999997</c:v>
                </c:pt>
                <c:pt idx="1">
                  <c:v>38.979999999999997</c:v>
                </c:pt>
                <c:pt idx="2">
                  <c:v>37.64</c:v>
                </c:pt>
                <c:pt idx="3">
                  <c:v>38.75</c:v>
                </c:pt>
                <c:pt idx="4">
                  <c:v>51.45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B-488D-8D72-4CEE115A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B-488D-8D72-4CEE115A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96.13</c:v>
                </c:pt>
                <c:pt idx="1">
                  <c:v>96.16</c:v>
                </c:pt>
                <c:pt idx="2">
                  <c:v>96.13</c:v>
                </c:pt>
                <c:pt idx="3">
                  <c:v>96.26</c:v>
                </c:pt>
                <c:pt idx="4">
                  <c:v>95.63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E-46D3-938B-A7514486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E-46D3-938B-A7514486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98.47</c:v>
                </c:pt>
                <c:pt idx="1">
                  <c:v>99.31</c:v>
                </c:pt>
                <c:pt idx="2">
                  <c:v>96.12</c:v>
                </c:pt>
                <c:pt idx="3">
                  <c:v>100.18</c:v>
                </c:pt>
                <c:pt idx="4">
                  <c:v>103.18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3-4E34-AD15-AE13BF589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3-4E34-AD15-AE13BF589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4-4353-971D-8E2AC118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4-4353-971D-8E2AC118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9-46C7-B5A5-41D71463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9-46C7-B5A5-41D71463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2-4985-B6E3-F0FDBDE04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2-4985-B6E3-F0FDBDE04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3-4E80-A719-EC32AD9CB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73-4E80-A719-EC32AD9CB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7-4A5A-8530-BFB7A210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7-4A5A-8530-BFB7A210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63.98</c:v>
                </c:pt>
                <c:pt idx="1">
                  <c:v>64.790000000000006</c:v>
                </c:pt>
                <c:pt idx="2">
                  <c:v>62.49</c:v>
                </c:pt>
                <c:pt idx="3">
                  <c:v>70.42</c:v>
                </c:pt>
                <c:pt idx="4">
                  <c:v>66.87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C-4567-B44B-B0F786A74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C-4567-B44B-B0F786A74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228</c:v>
                </c:pt>
                <c:pt idx="1">
                  <c:v>230.3</c:v>
                </c:pt>
                <c:pt idx="2">
                  <c:v>245.59</c:v>
                </c:pt>
                <c:pt idx="3">
                  <c:v>217.11</c:v>
                </c:pt>
                <c:pt idx="4">
                  <c:v>227.59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2-4A4B-988D-F2BE2796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2-4A4B-988D-F2BE2796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栃木県　那珂川町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14865</v>
      </c>
      <c r="AM8" s="45"/>
      <c r="AN8" s="45"/>
      <c r="AO8" s="45"/>
      <c r="AP8" s="45"/>
      <c r="AQ8" s="45"/>
      <c r="AR8" s="45"/>
      <c r="AS8" s="45"/>
      <c r="AT8" s="46">
        <f>データ!T6</f>
        <v>192.78</v>
      </c>
      <c r="AU8" s="46"/>
      <c r="AV8" s="46"/>
      <c r="AW8" s="46"/>
      <c r="AX8" s="46"/>
      <c r="AY8" s="46"/>
      <c r="AZ8" s="46"/>
      <c r="BA8" s="46"/>
      <c r="BB8" s="46">
        <f>データ!U6</f>
        <v>77.11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4.49</v>
      </c>
      <c r="Q10" s="46"/>
      <c r="R10" s="46"/>
      <c r="S10" s="46"/>
      <c r="T10" s="46"/>
      <c r="U10" s="46"/>
      <c r="V10" s="46"/>
      <c r="W10" s="46">
        <f>データ!Q6</f>
        <v>88.65</v>
      </c>
      <c r="X10" s="46"/>
      <c r="Y10" s="46"/>
      <c r="Z10" s="46"/>
      <c r="AA10" s="46"/>
      <c r="AB10" s="46"/>
      <c r="AC10" s="46"/>
      <c r="AD10" s="45">
        <f>データ!R6</f>
        <v>2820</v>
      </c>
      <c r="AE10" s="45"/>
      <c r="AF10" s="45"/>
      <c r="AG10" s="45"/>
      <c r="AH10" s="45"/>
      <c r="AI10" s="45"/>
      <c r="AJ10" s="45"/>
      <c r="AK10" s="2"/>
      <c r="AL10" s="45">
        <f>データ!V6</f>
        <v>663</v>
      </c>
      <c r="AM10" s="45"/>
      <c r="AN10" s="45"/>
      <c r="AO10" s="45"/>
      <c r="AP10" s="45"/>
      <c r="AQ10" s="45"/>
      <c r="AR10" s="45"/>
      <c r="AS10" s="45"/>
      <c r="AT10" s="46">
        <f>データ!W6</f>
        <v>0.49</v>
      </c>
      <c r="AU10" s="46"/>
      <c r="AV10" s="46"/>
      <c r="AW10" s="46"/>
      <c r="AX10" s="46"/>
      <c r="AY10" s="46"/>
      <c r="AZ10" s="46"/>
      <c r="BA10" s="46"/>
      <c r="BB10" s="46">
        <f>データ!X6</f>
        <v>1353.06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Wd+GLMuABsxOJq3/yqylGCwE97Ufmv0DChNS1ODnN+927fdqstMamcuSbcLlwX+qEQVg/Qji5n5d0MO0rjLO1Q==" saltValue="vt6/8GXcoYKEYGNZZbN3j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2022</v>
      </c>
      <c r="C6" s="19">
        <f t="shared" ref="C6:X6" si="3">C7</f>
        <v>94111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那珂川町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4.49</v>
      </c>
      <c r="Q6" s="20">
        <f t="shared" si="3"/>
        <v>88.65</v>
      </c>
      <c r="R6" s="20">
        <f t="shared" si="3"/>
        <v>2820</v>
      </c>
      <c r="S6" s="20">
        <f t="shared" si="3"/>
        <v>14865</v>
      </c>
      <c r="T6" s="20">
        <f t="shared" si="3"/>
        <v>192.78</v>
      </c>
      <c r="U6" s="20">
        <f t="shared" si="3"/>
        <v>77.11</v>
      </c>
      <c r="V6" s="20">
        <f t="shared" si="3"/>
        <v>663</v>
      </c>
      <c r="W6" s="20">
        <f t="shared" si="3"/>
        <v>0.49</v>
      </c>
      <c r="X6" s="20">
        <f t="shared" si="3"/>
        <v>1353.06</v>
      </c>
      <c r="Y6" s="21">
        <f>IF(Y7="",NA(),Y7)</f>
        <v>98.47</v>
      </c>
      <c r="Z6" s="21">
        <f t="shared" ref="Z6:AH6" si="4">IF(Z7="",NA(),Z7)</f>
        <v>99.31</v>
      </c>
      <c r="AA6" s="21">
        <f t="shared" si="4"/>
        <v>96.12</v>
      </c>
      <c r="AB6" s="21">
        <f t="shared" si="4"/>
        <v>100.18</v>
      </c>
      <c r="AC6" s="21">
        <f t="shared" si="4"/>
        <v>103.18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63.98</v>
      </c>
      <c r="BR6" s="21">
        <f t="shared" ref="BR6:BZ6" si="8">IF(BR7="",NA(),BR7)</f>
        <v>64.790000000000006</v>
      </c>
      <c r="BS6" s="21">
        <f t="shared" si="8"/>
        <v>62.49</v>
      </c>
      <c r="BT6" s="21">
        <f t="shared" si="8"/>
        <v>70.42</v>
      </c>
      <c r="BU6" s="21">
        <f t="shared" si="8"/>
        <v>66.87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228</v>
      </c>
      <c r="CC6" s="21">
        <f t="shared" ref="CC6:CK6" si="9">IF(CC7="",NA(),CC7)</f>
        <v>230.3</v>
      </c>
      <c r="CD6" s="21">
        <f t="shared" si="9"/>
        <v>245.59</v>
      </c>
      <c r="CE6" s="21">
        <f t="shared" si="9"/>
        <v>217.11</v>
      </c>
      <c r="CF6" s="21">
        <f t="shared" si="9"/>
        <v>227.59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38.979999999999997</v>
      </c>
      <c r="CN6" s="21">
        <f t="shared" ref="CN6:CV6" si="10">IF(CN7="",NA(),CN7)</f>
        <v>38.979999999999997</v>
      </c>
      <c r="CO6" s="21">
        <f t="shared" si="10"/>
        <v>37.64</v>
      </c>
      <c r="CP6" s="21">
        <f t="shared" si="10"/>
        <v>38.75</v>
      </c>
      <c r="CQ6" s="21">
        <f t="shared" si="10"/>
        <v>51.45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96.13</v>
      </c>
      <c r="CY6" s="21">
        <f t="shared" ref="CY6:DG6" si="11">IF(CY7="",NA(),CY7)</f>
        <v>96.16</v>
      </c>
      <c r="CZ6" s="21">
        <f t="shared" si="11"/>
        <v>96.13</v>
      </c>
      <c r="DA6" s="21">
        <f t="shared" si="11"/>
        <v>96.26</v>
      </c>
      <c r="DB6" s="21">
        <f t="shared" si="11"/>
        <v>95.63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2022</v>
      </c>
      <c r="C7" s="23">
        <v>94111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4.49</v>
      </c>
      <c r="Q7" s="24">
        <v>88.65</v>
      </c>
      <c r="R7" s="24">
        <v>2820</v>
      </c>
      <c r="S7" s="24">
        <v>14865</v>
      </c>
      <c r="T7" s="24">
        <v>192.78</v>
      </c>
      <c r="U7" s="24">
        <v>77.11</v>
      </c>
      <c r="V7" s="24">
        <v>663</v>
      </c>
      <c r="W7" s="24">
        <v>0.49</v>
      </c>
      <c r="X7" s="24">
        <v>1353.06</v>
      </c>
      <c r="Y7" s="24">
        <v>98.47</v>
      </c>
      <c r="Z7" s="24">
        <v>99.31</v>
      </c>
      <c r="AA7" s="24">
        <v>96.12</v>
      </c>
      <c r="AB7" s="24">
        <v>100.18</v>
      </c>
      <c r="AC7" s="24">
        <v>103.18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63.98</v>
      </c>
      <c r="BR7" s="24">
        <v>64.790000000000006</v>
      </c>
      <c r="BS7" s="24">
        <v>62.49</v>
      </c>
      <c r="BT7" s="24">
        <v>70.42</v>
      </c>
      <c r="BU7" s="24">
        <v>66.87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228</v>
      </c>
      <c r="CC7" s="24">
        <v>230.3</v>
      </c>
      <c r="CD7" s="24">
        <v>245.59</v>
      </c>
      <c r="CE7" s="24">
        <v>217.11</v>
      </c>
      <c r="CF7" s="24">
        <v>227.59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38.979999999999997</v>
      </c>
      <c r="CN7" s="24">
        <v>38.979999999999997</v>
      </c>
      <c r="CO7" s="24">
        <v>37.64</v>
      </c>
      <c r="CP7" s="24">
        <v>38.75</v>
      </c>
      <c r="CQ7" s="24">
        <v>51.45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96.13</v>
      </c>
      <c r="CY7" s="24">
        <v>96.16</v>
      </c>
      <c r="CZ7" s="24">
        <v>96.13</v>
      </c>
      <c r="DA7" s="24">
        <v>96.26</v>
      </c>
      <c r="DB7" s="24">
        <v>95.63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114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2024-02-29T06:01:43Z</cp:lastPrinted>
  <dcterms:created xsi:type="dcterms:W3CDTF">2023-12-12T02:53:09Z</dcterms:created>
  <dcterms:modified xsi:type="dcterms:W3CDTF">2024-02-29T06:05:34Z</dcterms:modified>
  <cp:category/>
</cp:coreProperties>
</file>