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6 下水道（農集）\"/>
    </mc:Choice>
  </mc:AlternateContent>
  <xr:revisionPtr revIDLastSave="0" documentId="13_ncr:1_{6DB17D9F-1206-4AC3-A93E-BBA827B9485F}" xr6:coauthVersionLast="47" xr6:coauthVersionMax="47" xr10:uidLastSave="{00000000-0000-0000-0000-000000000000}"/>
  <workbookProtection workbookAlgorithmName="SHA-512" workbookHashValue="f2YpEEa4l7RZbLMRFKSVMJKeb+25Kxop5MTin31M2OBeDdind5KgJHWymKcaudzKmkEypucIQuRhIT4tN/xi3g==" workbookSaltValue="X4NFxDGzWVvmpJa0TtN7jQ==" workbookSpinCount="100000" lockStructure="1"/>
  <bookViews>
    <workbookView xWindow="45" yWindow="-163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T10" i="4"/>
  <c r="I10" i="4"/>
  <c r="AL8" i="4"/>
  <c r="P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<sst xmlns="http://schemas.openxmlformats.org/spreadsheetml/2006/main" count="236" uniqueCount="120">
  <si>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</si>
  <si>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</si>
  <si>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</si>
  <si>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</si>
  <si>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</si>
  <si>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</si>
  <si>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</si>
  <si>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</si>
  <si>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</si>
  <si>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</si>
  <si>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</si>
  <si>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</si>
  <si>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</si>
  <si>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</si>
  <si>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</si>
  <si>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</si>
  <si>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</si>
  <si>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</si>
  <si>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</si>
  <si>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</si>
  <si>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</si>
  <si>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</si>
  <si>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</si>
  <si>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</si>
  <si>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</si>
  <si>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</si>
  <si>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</si>
  <si>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</si>
  <si>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</si>
  <si>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</si>
  <si>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</si>
  <si>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</si>
  <si>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</si>
  <si>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</si>
  <si>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</si>
  <si>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</si>
  <si>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</si>
  <si>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</si>
  <si>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</si>
  <si>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</si>
  <si>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</si>
  <si>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</si>
  <si>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</si>
  <si>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</si>
  <si>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</si>
  <si>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</si>
  <si>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</si>
  <si>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</si>
  <si>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</si>
  <si>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</si>
  <si>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</si>
  <si>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</si>
  <si>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</si>
  <si>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</si>
  <si>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</si>
  <si>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</si>
  <si>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</si>
  <si>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</si>
  <si>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</si>
  <si>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</si>
  <si>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</si>
  <si>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</si>
  <si>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</si>
  <si>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</si>
  <si>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</si>
  <si>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</si>
  <si>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</si>
  <si>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</si>
  <si>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</si>
  <si>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</si>
  <si>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</si>
  <si>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</si>
  <si>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</si>
  <si>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</si>
  <si>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</si>
  <si>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</si>
  <si>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</si>
  <si>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</si>
  <si>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</si>
  <si>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</si>
  <si>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</si>
  <si>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</si>
  <si>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</si>
  <si>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</si>
  <si>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</si>
  <si>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</si>
  <si>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</si>
  <si>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</si>
  <si>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</si>
  <si>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</si>
  <si>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</si>
  <si>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</si>
  <si>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</si>
  <si>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</si>
  <si>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</si>
  <si>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</si>
  <si>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</si>
  <si>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</si>
  <si>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那珂川町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</si>
  <si>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</si>
  <si>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</si>
  <si>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</si>
  <si>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</si>
  <si>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</si>
  <si>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</si>
  <si>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</si>
  <si>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</si>
  <si>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</si>
  <si>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</si>
  <si>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</si>
  <si>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</si>
  <si>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</si>
  <si>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</si>
  <si>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</si>
  <si>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</si>
  <si>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</si>
  <si>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</si>
  <si>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令和5年度決算は、令和6年4月から地方公営企業会計へ移行したため、3月31日で打切り決算とし、維持管理業務委託料などの一部は未払金として企業会計へ移行している。
　①収益的比率は、地方債償還金減少に加え打切り決算としたため、100％を超えているが、依然として一般会計繰入金に依存している状況であり、使用料の改定を検討していく必要がある。
　⑤経費回収率は打切り決算としたため、平均値を上回っているが、施設の更新等に充てる財源確保のためにも使用料の改定を検討していく必要がある。
　⑥汚水処理原価は打切り決算をしたため、大きく平均値を下回っているが、今後の財源確保のためにも維持管理費の削減や接続率の向上など経営改善が必要である。
　⑦施設利用率は平均値を下回っており、今後も人口減少が予想されることから、適切な施設規模を検討していく必要がある。
　⑧水洗化率は100％を下回っており、維持管理費等の財源確保のためにも、水洗化率の向上を図っていく必要がある。</t>
    <rPh sb="1" eb="3">
      <t>レイワ</t>
    </rPh>
    <rPh sb="4" eb="6">
      <t>ネンド</t>
    </rPh>
    <rPh sb="6" eb="8">
      <t>ケッサン</t>
    </rPh>
    <rPh sb="10" eb="12">
      <t>レイワ</t>
    </rPh>
    <rPh sb="13" eb="14">
      <t>ネン</t>
    </rPh>
    <rPh sb="15" eb="16">
      <t>ガツ</t>
    </rPh>
    <rPh sb="18" eb="20">
      <t>チホウ</t>
    </rPh>
    <rPh sb="20" eb="24">
      <t>コウエイキギョウ</t>
    </rPh>
    <rPh sb="24" eb="26">
      <t>カイケイ</t>
    </rPh>
    <rPh sb="27" eb="29">
      <t>イコウ</t>
    </rPh>
    <rPh sb="35" eb="36">
      <t>ガツ</t>
    </rPh>
    <rPh sb="38" eb="39">
      <t>ヒ</t>
    </rPh>
    <rPh sb="40" eb="42">
      <t>ウチキ</t>
    </rPh>
    <rPh sb="43" eb="45">
      <t>ケッサン</t>
    </rPh>
    <rPh sb="48" eb="52">
      <t>イジカンリ</t>
    </rPh>
    <rPh sb="52" eb="54">
      <t>ギョウム</t>
    </rPh>
    <rPh sb="54" eb="57">
      <t>イタクリョウ</t>
    </rPh>
    <rPh sb="60" eb="62">
      <t>イチブ</t>
    </rPh>
    <rPh sb="63" eb="66">
      <t>ミバライキン</t>
    </rPh>
    <rPh sb="69" eb="73">
      <t>キギョウカイケイ</t>
    </rPh>
    <rPh sb="74" eb="76">
      <t>イコウ</t>
    </rPh>
    <rPh sb="84" eb="87">
      <t>シュウエキテキ</t>
    </rPh>
    <rPh sb="87" eb="89">
      <t>ヒリツ</t>
    </rPh>
    <rPh sb="91" eb="94">
      <t>チホウサイ</t>
    </rPh>
    <rPh sb="94" eb="96">
      <t>ショウカン</t>
    </rPh>
    <rPh sb="96" eb="97">
      <t>キン</t>
    </rPh>
    <rPh sb="97" eb="99">
      <t>ゲンショウ</t>
    </rPh>
    <rPh sb="100" eb="101">
      <t>クワ</t>
    </rPh>
    <rPh sb="102" eb="104">
      <t>ウチキ</t>
    </rPh>
    <rPh sb="105" eb="107">
      <t>ケッサン</t>
    </rPh>
    <rPh sb="125" eb="127">
      <t>イゼン</t>
    </rPh>
    <rPh sb="130" eb="132">
      <t>イッパン</t>
    </rPh>
    <rPh sb="132" eb="134">
      <t>カイケイ</t>
    </rPh>
    <rPh sb="134" eb="137">
      <t>クリイレキン</t>
    </rPh>
    <rPh sb="138" eb="140">
      <t>イゾン</t>
    </rPh>
    <rPh sb="144" eb="146">
      <t>ジョウキョウ</t>
    </rPh>
    <rPh sb="150" eb="153">
      <t>シヨウリョウ</t>
    </rPh>
    <rPh sb="154" eb="156">
      <t>カイテイ</t>
    </rPh>
    <rPh sb="157" eb="159">
      <t>ケントウ</t>
    </rPh>
    <rPh sb="163" eb="165">
      <t>ヒツヨウ</t>
    </rPh>
    <rPh sb="172" eb="174">
      <t>ケイヒ</t>
    </rPh>
    <rPh sb="174" eb="176">
      <t>カイシュウ</t>
    </rPh>
    <rPh sb="176" eb="177">
      <t>リツ</t>
    </rPh>
    <rPh sb="189" eb="192">
      <t>ヘイキンチ</t>
    </rPh>
    <rPh sb="193" eb="195">
      <t>ウワマワ</t>
    </rPh>
    <rPh sb="201" eb="203">
      <t>シセツ</t>
    </rPh>
    <rPh sb="204" eb="206">
      <t>コウシン</t>
    </rPh>
    <rPh sb="206" eb="207">
      <t>トウ</t>
    </rPh>
    <rPh sb="208" eb="209">
      <t>ア</t>
    </rPh>
    <rPh sb="211" eb="213">
      <t>ザイゲン</t>
    </rPh>
    <rPh sb="213" eb="215">
      <t>カクホ</t>
    </rPh>
    <rPh sb="220" eb="222">
      <t>シヨウ</t>
    </rPh>
    <rPh sb="222" eb="223">
      <t>リョウ</t>
    </rPh>
    <rPh sb="224" eb="226">
      <t>カイテイ</t>
    </rPh>
    <rPh sb="227" eb="229">
      <t>ケントウ</t>
    </rPh>
    <rPh sb="233" eb="235">
      <t>ヒツヨウ</t>
    </rPh>
    <rPh sb="242" eb="244">
      <t>オスイ</t>
    </rPh>
    <rPh sb="244" eb="246">
      <t>ショリ</t>
    </rPh>
    <rPh sb="246" eb="248">
      <t>ゲンカ</t>
    </rPh>
    <rPh sb="260" eb="261">
      <t>オオ</t>
    </rPh>
    <rPh sb="263" eb="266">
      <t>ヘイキンチ</t>
    </rPh>
    <rPh sb="267" eb="269">
      <t>シタマワ</t>
    </rPh>
    <rPh sb="275" eb="277">
      <t>コンゴ</t>
    </rPh>
    <rPh sb="278" eb="280">
      <t>ザイゲン</t>
    </rPh>
    <rPh sb="280" eb="282">
      <t>カクホ</t>
    </rPh>
    <rPh sb="287" eb="292">
      <t>イジカンリヒ</t>
    </rPh>
    <rPh sb="293" eb="295">
      <t>サクゲン</t>
    </rPh>
    <rPh sb="296" eb="299">
      <t>セツゾクリツ</t>
    </rPh>
    <rPh sb="300" eb="302">
      <t>コウジョウ</t>
    </rPh>
    <rPh sb="304" eb="306">
      <t>ケイエイ</t>
    </rPh>
    <rPh sb="306" eb="308">
      <t>カイゼン</t>
    </rPh>
    <rPh sb="309" eb="311">
      <t>ヒツヨウ</t>
    </rPh>
    <rPh sb="318" eb="320">
      <t>シセツ</t>
    </rPh>
    <rPh sb="320" eb="322">
      <t>リヨウ</t>
    </rPh>
    <rPh sb="322" eb="323">
      <t>リツ</t>
    </rPh>
    <rPh sb="324" eb="327">
      <t>ヘイキンチ</t>
    </rPh>
    <rPh sb="328" eb="330">
      <t>シタマワ</t>
    </rPh>
    <rPh sb="335" eb="337">
      <t>コンゴ</t>
    </rPh>
    <rPh sb="338" eb="340">
      <t>ジンコウ</t>
    </rPh>
    <rPh sb="418" eb="419">
      <t>ハカ</t>
    </rPh>
    <rPh sb="423" eb="425">
      <t>ヒツヨウ</t>
    </rPh>
    <phoneticPr fontId="4"/>
  </si>
  <si>
    <t>　供用開始が平成7年10月であるため、施設の老朽化が目立ってきており、施設の点検・調査を定期的に実施していくとともに、計画的な対策を講じる必要がある。</t>
    <rPh sb="1" eb="3">
      <t>キョウヨウ</t>
    </rPh>
    <rPh sb="3" eb="5">
      <t>カイシ</t>
    </rPh>
    <rPh sb="6" eb="8">
      <t>ヘイセイ</t>
    </rPh>
    <rPh sb="9" eb="10">
      <t>ネン</t>
    </rPh>
    <rPh sb="12" eb="13">
      <t>ガツ</t>
    </rPh>
    <rPh sb="19" eb="21">
      <t>シセツ</t>
    </rPh>
    <rPh sb="22" eb="25">
      <t>ロウキュウカ</t>
    </rPh>
    <rPh sb="26" eb="28">
      <t>メダ</t>
    </rPh>
    <rPh sb="35" eb="37">
      <t>シセツ</t>
    </rPh>
    <rPh sb="38" eb="40">
      <t>テンケン</t>
    </rPh>
    <rPh sb="41" eb="43">
      <t>チョウサ</t>
    </rPh>
    <rPh sb="44" eb="47">
      <t>テイキテキ</t>
    </rPh>
    <rPh sb="48" eb="50">
      <t>ジッシ</t>
    </rPh>
    <rPh sb="59" eb="62">
      <t>ケイカクテキ</t>
    </rPh>
    <rPh sb="63" eb="65">
      <t>タイサク</t>
    </rPh>
    <rPh sb="66" eb="67">
      <t>コウ</t>
    </rPh>
    <rPh sb="69" eb="71">
      <t>ヒツヨウ</t>
    </rPh>
    <phoneticPr fontId="4"/>
  </si>
  <si>
    <t>　令和6年度より地方公営企業会計に移行したことから、独立採算を原則とする経営が求められる中、水洗化率の向上に取り組むとともに、使用料の改定による収入の確保や経費の縮減を図っていく必要がある。
　処理区内の面整備は完了しており、新たな投資はないが、老朽化に伴う設備の改築更新については、優先順位により計画的に対策を図っていく必要がある。</t>
    <rPh sb="1" eb="3">
      <t>レイワ</t>
    </rPh>
    <rPh sb="4" eb="6">
      <t>ネンド</t>
    </rPh>
    <rPh sb="8" eb="10">
      <t>チホウ</t>
    </rPh>
    <rPh sb="10" eb="12">
      <t>コウエイ</t>
    </rPh>
    <rPh sb="12" eb="16">
      <t>キギョウカイケイ</t>
    </rPh>
    <rPh sb="17" eb="19">
      <t>イコウ</t>
    </rPh>
    <rPh sb="26" eb="28">
      <t>ドクリツ</t>
    </rPh>
    <rPh sb="28" eb="30">
      <t>サイサン</t>
    </rPh>
    <rPh sb="31" eb="33">
      <t>ゲンソク</t>
    </rPh>
    <rPh sb="36" eb="38">
      <t>ケイエイ</t>
    </rPh>
    <rPh sb="39" eb="40">
      <t>モト</t>
    </rPh>
    <rPh sb="44" eb="45">
      <t>ナカ</t>
    </rPh>
    <rPh sb="46" eb="50">
      <t>スイセンカリツ</t>
    </rPh>
    <rPh sb="51" eb="53">
      <t>コウジョウ</t>
    </rPh>
    <rPh sb="54" eb="55">
      <t>ト</t>
    </rPh>
    <rPh sb="56" eb="57">
      <t>ク</t>
    </rPh>
    <rPh sb="63" eb="66">
      <t>シヨウリョウ</t>
    </rPh>
    <rPh sb="67" eb="69">
      <t>カイテイ</t>
    </rPh>
    <rPh sb="72" eb="74">
      <t>シュウニュウ</t>
    </rPh>
    <rPh sb="75" eb="77">
      <t>カクホ</t>
    </rPh>
    <rPh sb="78" eb="80">
      <t>ケイヒ</t>
    </rPh>
    <rPh sb="81" eb="83">
      <t>シュクゲン</t>
    </rPh>
    <rPh sb="84" eb="85">
      <t>ハカ</t>
    </rPh>
    <rPh sb="89" eb="91">
      <t>ヒツヨウ</t>
    </rPh>
    <rPh sb="97" eb="101">
      <t>ショリクナイ</t>
    </rPh>
    <rPh sb="102" eb="105">
      <t>メンセイビ</t>
    </rPh>
    <rPh sb="106" eb="108">
      <t>カンリョウ</t>
    </rPh>
    <rPh sb="113" eb="114">
      <t>アラ</t>
    </rPh>
    <rPh sb="116" eb="118">
      <t>トウシ</t>
    </rPh>
    <rPh sb="123" eb="126">
      <t>ロウキュウカ</t>
    </rPh>
    <rPh sb="127" eb="128">
      <t>トモナ</t>
    </rPh>
    <rPh sb="129" eb="131">
      <t>セツビ</t>
    </rPh>
    <rPh sb="132" eb="134">
      <t>カイチク</t>
    </rPh>
    <rPh sb="134" eb="136">
      <t>コウシン</t>
    </rPh>
    <rPh sb="142" eb="146">
      <t>ユウセンジュンイ</t>
    </rPh>
    <rPh sb="149" eb="152">
      <t>ケイカクテキ</t>
    </rPh>
    <rPh sb="153" eb="155">
      <t>タイサク</t>
    </rPh>
    <rPh sb="156" eb="157">
      <t>ハカ</t>
    </rPh>
    <rPh sb="161" eb="16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</si>
</sst>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61-4C63-B210-8C997009A1E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B661-4C63-B210-8C997009A1E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38.979999999999997</c:v>
                </c:pt>
                <c:pt idx="1">
                  <c:v>37.64</c:v>
                </c:pt>
                <c:pt idx="2">
                  <c:v>38.75</c:v>
                </c:pt>
                <c:pt idx="3">
                  <c:v>51.45</c:v>
                </c:pt>
                <c:pt idx="4">
                  <c:v>33.630000000000003</c:v>
                </c:pt>
              </c:numCache>
            </c:numRef>
          </c:val>
          <c:extLst>
            <c:ext xmlns:c16="http://schemas.microsoft.com/office/drawing/2014/chart" uri="{C3380CC4-5D6E-409C-BE32-E72D297353CC}">
              <c16:uniqueId val="{00000000-B162-45EC-9A98-407602F481E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B162-45EC-9A98-407602F481E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96.16</c:v>
                </c:pt>
                <c:pt idx="1">
                  <c:v>96.13</c:v>
                </c:pt>
                <c:pt idx="2">
                  <c:v>96.26</c:v>
                </c:pt>
                <c:pt idx="3">
                  <c:v>95.63</c:v>
                </c:pt>
                <c:pt idx="4">
                  <c:v>95.73</c:v>
                </c:pt>
              </c:numCache>
            </c:numRef>
          </c:val>
          <c:extLst>
            <c:ext xmlns:c16="http://schemas.microsoft.com/office/drawing/2014/chart" uri="{C3380CC4-5D6E-409C-BE32-E72D297353CC}">
              <c16:uniqueId val="{00000000-C0EC-4D43-9031-14A163D211A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C0EC-4D43-9031-14A163D211A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99.31</c:v>
                </c:pt>
                <c:pt idx="1">
                  <c:v>96.12</c:v>
                </c:pt>
                <c:pt idx="2">
                  <c:v>100.18</c:v>
                </c:pt>
                <c:pt idx="3">
                  <c:v>103.18</c:v>
                </c:pt>
                <c:pt idx="4">
                  <c:v>127.87</c:v>
                </c:pt>
              </c:numCache>
            </c:numRef>
          </c:val>
          <c:extLst>
            <c:ext xmlns:c16="http://schemas.microsoft.com/office/drawing/2014/chart" uri="{C3380CC4-5D6E-409C-BE32-E72D297353CC}">
              <c16:uniqueId val="{00000000-DF67-4BF7-9D8F-52FFFBCF050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67-4BF7-9D8F-52FFFBCF050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8E-4F5C-B703-E8A80480AE9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8E-4F5C-B703-E8A80480AE9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2F-48D3-9397-56E54D14F13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2F-48D3-9397-56E54D14F13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10-469B-A48C-D5C88888DB0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10-469B-A48C-D5C88888DB0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4A-43D6-B31E-6EADB123044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4A-43D6-B31E-6EADB123044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70-4C90-B4CC-D8DEA9B7F64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E670-4C90-B4CC-D8DEA9B7F64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64.790000000000006</c:v>
                </c:pt>
                <c:pt idx="1">
                  <c:v>62.49</c:v>
                </c:pt>
                <c:pt idx="2">
                  <c:v>70.42</c:v>
                </c:pt>
                <c:pt idx="3">
                  <c:v>66.87</c:v>
                </c:pt>
                <c:pt idx="4">
                  <c:v>99.78</c:v>
                </c:pt>
              </c:numCache>
            </c:numRef>
          </c:val>
          <c:extLst>
            <c:ext xmlns:c16="http://schemas.microsoft.com/office/drawing/2014/chart" uri="{C3380CC4-5D6E-409C-BE32-E72D297353CC}">
              <c16:uniqueId val="{00000000-0270-44DD-A0AE-13A54401DCF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0270-44DD-A0AE-13A54401DCF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230.3</c:v>
                </c:pt>
                <c:pt idx="1">
                  <c:v>245.59</c:v>
                </c:pt>
                <c:pt idx="2">
                  <c:v>217.11</c:v>
                </c:pt>
                <c:pt idx="3">
                  <c:v>227.59</c:v>
                </c:pt>
                <c:pt idx="4">
                  <c:v>150</c:v>
                </c:pt>
              </c:numCache>
            </c:numRef>
          </c:val>
          <c:extLst>
            <c:ext xmlns:c16="http://schemas.microsoft.com/office/drawing/2014/chart" uri="{C3380CC4-5D6E-409C-BE32-E72D297353CC}">
              <c16:uniqueId val="{00000000-030C-4B03-A6BB-E6902756CB9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030C-4B03-A6BB-E6902756CB9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栃木県　那珂川町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14560</v>
      </c>
      <c r="AM8" s="36"/>
      <c r="AN8" s="36"/>
      <c r="AO8" s="36"/>
      <c r="AP8" s="36"/>
      <c r="AQ8" s="36"/>
      <c r="AR8" s="36"/>
      <c r="AS8" s="36"/>
      <c r="AT8" s="37">
        <f>データ!T6</f>
        <v>192.78</v>
      </c>
      <c r="AU8" s="37"/>
      <c r="AV8" s="37"/>
      <c r="AW8" s="37"/>
      <c r="AX8" s="37"/>
      <c r="AY8" s="37"/>
      <c r="AZ8" s="37"/>
      <c r="BA8" s="37"/>
      <c r="BB8" s="37">
        <f>データ!U6</f>
        <v>75.53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4.55</v>
      </c>
      <c r="Q10" s="37"/>
      <c r="R10" s="37"/>
      <c r="S10" s="37"/>
      <c r="T10" s="37"/>
      <c r="U10" s="37"/>
      <c r="V10" s="37"/>
      <c r="W10" s="37">
        <f>データ!Q6</f>
        <v>84.68</v>
      </c>
      <c r="X10" s="37"/>
      <c r="Y10" s="37"/>
      <c r="Z10" s="37"/>
      <c r="AA10" s="37"/>
      <c r="AB10" s="37"/>
      <c r="AC10" s="37"/>
      <c r="AD10" s="36">
        <f>データ!R6</f>
        <v>2824</v>
      </c>
      <c r="AE10" s="36"/>
      <c r="AF10" s="36"/>
      <c r="AG10" s="36"/>
      <c r="AH10" s="36"/>
      <c r="AI10" s="36"/>
      <c r="AJ10" s="36"/>
      <c r="AK10" s="2"/>
      <c r="AL10" s="36">
        <f>データ!V6</f>
        <v>655</v>
      </c>
      <c r="AM10" s="36"/>
      <c r="AN10" s="36"/>
      <c r="AO10" s="36"/>
      <c r="AP10" s="36"/>
      <c r="AQ10" s="36"/>
      <c r="AR10" s="36"/>
      <c r="AS10" s="36"/>
      <c r="AT10" s="37">
        <f>データ!W6</f>
        <v>0.49</v>
      </c>
      <c r="AU10" s="37"/>
      <c r="AV10" s="37"/>
      <c r="AW10" s="37"/>
      <c r="AX10" s="37"/>
      <c r="AY10" s="37"/>
      <c r="AZ10" s="37"/>
      <c r="BA10" s="37"/>
      <c r="BB10" s="37">
        <f>データ!X6</f>
        <v>1336.73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F255ZMpNpflAhuY2PhJ8FbA/9T80W4yaUiafYmb2jQaOZM6xmFB/w3wWXOMpapNRBJKMhGJqCnhWVXZqOMHXlg==" saltValue="or4N2pX7cwKcP6o3xVNaj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94111</v>
      </c>
      <c r="D6" s="19">
        <f t="shared" si="3"/>
        <v>47</v>
      </c>
      <c r="E6" s="19">
        <f t="shared" si="3"/>
        <v>17</v>
      </c>
      <c r="F6" s="19">
        <f t="shared" si="3"/>
        <v>5</v>
      </c>
      <c r="G6" s="19">
        <f t="shared" si="3"/>
        <v>0</v>
      </c>
      <c r="H6" s="19" t="str">
        <f t="shared" si="3"/>
        <v>栃木県　那珂川町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4.55</v>
      </c>
      <c r="Q6" s="20">
        <f t="shared" si="3"/>
        <v>84.68</v>
      </c>
      <c r="R6" s="20">
        <f t="shared" si="3"/>
        <v>2824</v>
      </c>
      <c r="S6" s="20">
        <f t="shared" si="3"/>
        <v>14560</v>
      </c>
      <c r="T6" s="20">
        <f t="shared" si="3"/>
        <v>192.78</v>
      </c>
      <c r="U6" s="20">
        <f t="shared" si="3"/>
        <v>75.53</v>
      </c>
      <c r="V6" s="20">
        <f t="shared" si="3"/>
        <v>655</v>
      </c>
      <c r="W6" s="20">
        <f t="shared" si="3"/>
        <v>0.49</v>
      </c>
      <c r="X6" s="20">
        <f t="shared" si="3"/>
        <v>1336.73</v>
      </c>
      <c r="Y6" s="21">
        <f>IF(Y7="",NA(),Y7)</f>
        <v>99.31</v>
      </c>
      <c r="Z6" s="21">
        <f t="shared" ref="Z6:AH6" si="4">IF(Z7="",NA(),Z7)</f>
        <v>96.12</v>
      </c>
      <c r="AA6" s="21">
        <f t="shared" si="4"/>
        <v>100.18</v>
      </c>
      <c r="AB6" s="21">
        <f t="shared" si="4"/>
        <v>103.18</v>
      </c>
      <c r="AC6" s="21">
        <f t="shared" si="4"/>
        <v>127.87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64.790000000000006</v>
      </c>
      <c r="BR6" s="21">
        <f t="shared" ref="BR6:BZ6" si="8">IF(BR7="",NA(),BR7)</f>
        <v>62.49</v>
      </c>
      <c r="BS6" s="21">
        <f t="shared" si="8"/>
        <v>70.42</v>
      </c>
      <c r="BT6" s="21">
        <f t="shared" si="8"/>
        <v>66.87</v>
      </c>
      <c r="BU6" s="21">
        <f t="shared" si="8"/>
        <v>99.78</v>
      </c>
      <c r="BV6" s="21">
        <f t="shared" si="8"/>
        <v>57.31</v>
      </c>
      <c r="BW6" s="21">
        <f t="shared" si="8"/>
        <v>57.08</v>
      </c>
      <c r="BX6" s="21">
        <f t="shared" si="8"/>
        <v>56.26</v>
      </c>
      <c r="BY6" s="21">
        <f t="shared" si="8"/>
        <v>52.94</v>
      </c>
      <c r="BZ6" s="21">
        <f t="shared" si="8"/>
        <v>52.05</v>
      </c>
      <c r="CA6" s="20" t="str">
        <f>IF(CA7="","",IF(CA7="-","【-】","【"&amp;SUBSTITUTE(TEXT(CA7,"#,##0.00"),"-","△")&amp;"】"))</f>
        <v>【56.93】</v>
      </c>
      <c r="CB6" s="21">
        <f>IF(CB7="",NA(),CB7)</f>
        <v>230.3</v>
      </c>
      <c r="CC6" s="21">
        <f t="shared" ref="CC6:CK6" si="9">IF(CC7="",NA(),CC7)</f>
        <v>245.59</v>
      </c>
      <c r="CD6" s="21">
        <f t="shared" si="9"/>
        <v>217.11</v>
      </c>
      <c r="CE6" s="21">
        <f t="shared" si="9"/>
        <v>227.59</v>
      </c>
      <c r="CF6" s="21">
        <f t="shared" si="9"/>
        <v>150</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38.979999999999997</v>
      </c>
      <c r="CN6" s="21">
        <f t="shared" ref="CN6:CV6" si="10">IF(CN7="",NA(),CN7)</f>
        <v>37.64</v>
      </c>
      <c r="CO6" s="21">
        <f t="shared" si="10"/>
        <v>38.75</v>
      </c>
      <c r="CP6" s="21">
        <f t="shared" si="10"/>
        <v>51.45</v>
      </c>
      <c r="CQ6" s="21">
        <f t="shared" si="10"/>
        <v>33.630000000000003</v>
      </c>
      <c r="CR6" s="21">
        <f t="shared" si="10"/>
        <v>50.14</v>
      </c>
      <c r="CS6" s="21">
        <f t="shared" si="10"/>
        <v>54.83</v>
      </c>
      <c r="CT6" s="21">
        <f t="shared" si="10"/>
        <v>66.53</v>
      </c>
      <c r="CU6" s="21">
        <f t="shared" si="10"/>
        <v>52.35</v>
      </c>
      <c r="CV6" s="21">
        <f t="shared" si="10"/>
        <v>46.25</v>
      </c>
      <c r="CW6" s="20" t="str">
        <f>IF(CW7="","",IF(CW7="-","【-】","【"&amp;SUBSTITUTE(TEXT(CW7,"#,##0.00"),"-","△")&amp;"】"))</f>
        <v>【49.87】</v>
      </c>
      <c r="CX6" s="21">
        <f>IF(CX7="",NA(),CX7)</f>
        <v>96.16</v>
      </c>
      <c r="CY6" s="21">
        <f t="shared" ref="CY6:DG6" si="11">IF(CY7="",NA(),CY7)</f>
        <v>96.13</v>
      </c>
      <c r="CZ6" s="21">
        <f t="shared" si="11"/>
        <v>96.26</v>
      </c>
      <c r="DA6" s="21">
        <f t="shared" si="11"/>
        <v>95.63</v>
      </c>
      <c r="DB6" s="21">
        <f t="shared" si="11"/>
        <v>95.73</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94111</v>
      </c>
      <c r="D7" s="23">
        <v>47</v>
      </c>
      <c r="E7" s="23">
        <v>17</v>
      </c>
      <c r="F7" s="23">
        <v>5</v>
      </c>
      <c r="G7" s="23">
        <v>0</v>
      </c>
      <c r="H7" s="23" t="s">
        <v>98</v>
      </c>
      <c r="I7" s="23" t="s">
        <v>99</v>
      </c>
      <c r="J7" s="23" t="s">
        <v>100</v>
      </c>
      <c r="K7" s="23" t="s">
        <v>101</v>
      </c>
      <c r="L7" s="23" t="s">
        <v>102</v>
      </c>
      <c r="M7" s="23" t="s">
        <v>103</v>
      </c>
      <c r="N7" s="24" t="s">
        <v>104</v>
      </c>
      <c r="O7" s="24" t="s">
        <v>105</v>
      </c>
      <c r="P7" s="24">
        <v>4.55</v>
      </c>
      <c r="Q7" s="24">
        <v>84.68</v>
      </c>
      <c r="R7" s="24">
        <v>2824</v>
      </c>
      <c r="S7" s="24">
        <v>14560</v>
      </c>
      <c r="T7" s="24">
        <v>192.78</v>
      </c>
      <c r="U7" s="24">
        <v>75.53</v>
      </c>
      <c r="V7" s="24">
        <v>655</v>
      </c>
      <c r="W7" s="24">
        <v>0.49</v>
      </c>
      <c r="X7" s="24">
        <v>1336.73</v>
      </c>
      <c r="Y7" s="24">
        <v>99.31</v>
      </c>
      <c r="Z7" s="24">
        <v>96.12</v>
      </c>
      <c r="AA7" s="24">
        <v>100.18</v>
      </c>
      <c r="AB7" s="24">
        <v>103.18</v>
      </c>
      <c r="AC7" s="24">
        <v>127.87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64.790000000000006</v>
      </c>
      <c r="BR7" s="24">
        <v>62.49</v>
      </c>
      <c r="BS7" s="24">
        <v>70.42</v>
      </c>
      <c r="BT7" s="24">
        <v>66.87</v>
      </c>
      <c r="BU7" s="24">
        <v>99.78</v>
      </c>
      <c r="BV7" s="24">
        <v>57.31</v>
      </c>
      <c r="BW7" s="24">
        <v>57.08</v>
      </c>
      <c r="BX7" s="24">
        <v>56.26</v>
      </c>
      <c r="BY7" s="24">
        <v>52.94</v>
      </c>
      <c r="BZ7" s="24">
        <v>52.05</v>
      </c>
      <c r="CA7" s="24">
        <v>56.93</v>
      </c>
      <c r="CB7" s="24">
        <v>230.3</v>
      </c>
      <c r="CC7" s="24">
        <v>245.59</v>
      </c>
      <c r="CD7" s="24">
        <v>217.11</v>
      </c>
      <c r="CE7" s="24">
        <v>227.59</v>
      </c>
      <c r="CF7" s="24">
        <v>150</v>
      </c>
      <c r="CG7" s="24">
        <v>273.52</v>
      </c>
      <c r="CH7" s="24">
        <v>274.99</v>
      </c>
      <c r="CI7" s="24">
        <v>282.08999999999997</v>
      </c>
      <c r="CJ7" s="24">
        <v>303.27999999999997</v>
      </c>
      <c r="CK7" s="24">
        <v>301.86</v>
      </c>
      <c r="CL7" s="24">
        <v>271.14999999999998</v>
      </c>
      <c r="CM7" s="24">
        <v>38.979999999999997</v>
      </c>
      <c r="CN7" s="24">
        <v>37.64</v>
      </c>
      <c r="CO7" s="24">
        <v>38.75</v>
      </c>
      <c r="CP7" s="24">
        <v>51.45</v>
      </c>
      <c r="CQ7" s="24">
        <v>33.630000000000003</v>
      </c>
      <c r="CR7" s="24">
        <v>50.14</v>
      </c>
      <c r="CS7" s="24">
        <v>54.83</v>
      </c>
      <c r="CT7" s="24">
        <v>66.53</v>
      </c>
      <c r="CU7" s="24">
        <v>52.35</v>
      </c>
      <c r="CV7" s="24">
        <v>46.25</v>
      </c>
      <c r="CW7" s="24">
        <v>49.87</v>
      </c>
      <c r="CX7" s="24">
        <v>96.16</v>
      </c>
      <c r="CY7" s="24">
        <v>96.13</v>
      </c>
      <c r="CZ7" s="24">
        <v>96.26</v>
      </c>
      <c r="DA7" s="24">
        <v>95.63</v>
      </c>
      <c r="DB7" s="24">
        <v>95.73</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2025-01-24T07:33:50Z</dcterms:created>
  <dcterms:modified xsi:type="dcterms:W3CDTF">2025-02-28T11:44:35Z</dcterms:modified>
  <cp:category/>
</cp:coreProperties>
</file>