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L:\05財政担当\R4（2022）\④公営企業\02 公営企業決算統計\16 公営企業に係る経営比較分析表（令和３年度決算）の分析等について\07 県HP公開\１上水道\"/>
    </mc:Choice>
  </mc:AlternateContent>
  <xr:revisionPtr revIDLastSave="0" documentId="13_ncr:1_{7F8EC2F8-7145-47FD-B4C7-38273B61EB8A}" xr6:coauthVersionLast="47" xr6:coauthVersionMax="47" xr10:uidLastSave="{00000000-0000-0000-0000-000000000000}"/>
  <workbookProtection workbookAlgorithmName="SHA-512" workbookHashValue="9xLkTzV4/1zP+DuqoiHDftSn9VlEZcnHWS4xstIXtzuq7mfB9tBE8cSGaFH9ZmAldSsxG53GgkUAcW4bTTXxkg==" workbookSaltValue="8EpDOKe5RhWIl+n5q+NnQ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F85" i="4"/>
  <c r="BB10" i="4"/>
  <c r="AT10" i="4"/>
  <c r="AL10" i="4"/>
  <c r="B10" i="4"/>
  <c r="AD8" i="4"/>
  <c r="P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<sst xmlns="http://schemas.openxmlformats.org/spreadsheetml/2006/main" count="228" uniqueCount="113">
  <si>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</si>
  <si>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</si>
  <si>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</si>
  <si>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</si>
  <si>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</si>
  <si>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</si>
  <si>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</si>
  <si>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</si>
  <si>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</si>
  <si>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</si>
  <si>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</si>
  <si>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</si>
  <si>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</si>
  <si>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</si>
  <si>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</si>
  <si>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</si>
  <si>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</si>
  <si>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</si>
  <si>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</si>
  <si>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</si>
  <si>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</si>
  <si>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</si>
  <si>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</si>
  <si>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</si>
  <si>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</si>
  <si>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</si>
  <si>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</si>
  <si>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</si>
  <si>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</si>
  <si>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</si>
  <si>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</si>
  <si>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</si>
  <si>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</si>
  <si>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</si>
  <si>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</si>
  <si>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</si>
  <si>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</si>
  <si>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</si>
  <si>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</si>
  <si>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</si>
  <si>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</si>
  <si>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</si>
  <si>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</si>
  <si>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</si>
  <si>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</si>
  <si>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</si>
  <si>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</si>
  <si>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</si>
  <si>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</si>
  <si>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</si>
  <si>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</si>
  <si>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</si>
  <si>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</si>
  <si>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</si>
  <si>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</si>
  <si>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</si>
  <si>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</si>
  <si>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</si>
  <si>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</si>
  <si>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</si>
  <si>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</si>
  <si>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</si>
  <si>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</si>
  <si>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</si>
  <si>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</si>
  <si>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</si>
  <si>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</si>
  <si>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</si>
  <si>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</si>
  <si>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</si>
  <si>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</si>
  <si>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</si>
  <si>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</si>
  <si>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</si>
  <si>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</si>
  <si>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</si>
  <si>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</si>
  <si>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</si>
  <si>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</si>
  <si>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</si>
  <si>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</si>
  <si>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</si>
  <si>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</si>
  <si>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</si>
  <si>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</si>
  <si>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</si>
  <si>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</si>
  <si>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</si>
  <si>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</si>
  <si>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</si>
  <si>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</si>
  <si>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</si>
  <si>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</si>
  <si>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</si>
  <si>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</si>
  <si>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</si>
  <si>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</si>
  <si>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</si>
  <si>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</si>
  <si>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</si>
  <si>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</si>
  <si>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</si>
  <si>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</si>
  <si>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</si>
  <si>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</si>
  <si>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</si>
  <si>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</si>
  <si>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</si>
  <si>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</si>
  <si>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</si>
  <si>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今後、老朽化した施設・設備・管路が増加することから、経営状況との調整を図りながら、計画的で持続的な更新をしていく必要がある。
　また、適切な水需要予測に基づくダウンサイジングやスペックダウンを実施し、財政負担の軽減及び機械設備の適正化を図る必要がある。</t>
    <rPh sb="1" eb="3">
      <t>コンゴ</t>
    </rPh>
    <rPh sb="4" eb="7">
      <t>ロウキュウカ</t>
    </rPh>
    <rPh sb="9" eb="11">
      <t>シセツ</t>
    </rPh>
    <rPh sb="12" eb="14">
      <t>セツビ</t>
    </rPh>
    <rPh sb="15" eb="17">
      <t>カンロ</t>
    </rPh>
    <rPh sb="18" eb="20">
      <t>ゾウカ</t>
    </rPh>
    <rPh sb="27" eb="29">
      <t>ケイエイ</t>
    </rPh>
    <rPh sb="29" eb="31">
      <t>ジョウキョウ</t>
    </rPh>
    <rPh sb="33" eb="35">
      <t>チョウセイ</t>
    </rPh>
    <rPh sb="36" eb="37">
      <t>ハカ</t>
    </rPh>
    <rPh sb="42" eb="45">
      <t>ケイカクテキ</t>
    </rPh>
    <rPh sb="46" eb="49">
      <t>ジゾクテキ</t>
    </rPh>
    <rPh sb="50" eb="52">
      <t>コウシン</t>
    </rPh>
    <rPh sb="57" eb="59">
      <t>ヒツヨウ</t>
    </rPh>
    <rPh sb="68" eb="70">
      <t>テキセツ</t>
    </rPh>
    <rPh sb="71" eb="72">
      <t>ミズ</t>
    </rPh>
    <rPh sb="72" eb="74">
      <t>ジュヨウ</t>
    </rPh>
    <rPh sb="74" eb="76">
      <t>ヨソク</t>
    </rPh>
    <rPh sb="77" eb="78">
      <t>モト</t>
    </rPh>
    <rPh sb="97" eb="99">
      <t>ジッシ</t>
    </rPh>
    <rPh sb="101" eb="103">
      <t>ザイセイ</t>
    </rPh>
    <rPh sb="103" eb="105">
      <t>フタン</t>
    </rPh>
    <rPh sb="106" eb="108">
      <t>ケイゲン</t>
    </rPh>
    <rPh sb="108" eb="109">
      <t>オヨ</t>
    </rPh>
    <rPh sb="110" eb="112">
      <t>キカイ</t>
    </rPh>
    <rPh sb="112" eb="114">
      <t>セツビ</t>
    </rPh>
    <rPh sb="115" eb="118">
      <t>テキセイカ</t>
    </rPh>
    <rPh sb="119" eb="120">
      <t>ハカ</t>
    </rPh>
    <rPh sb="121" eb="123">
      <t>ヒツヨウ</t>
    </rPh>
    <phoneticPr fontId="4"/>
  </si>
  <si>
    <t xml:space="preserve">　①経常収支比率は、R3年度については増加となっているものの、全体的には減少傾向となっており、今後も電気料金の増加及び施設の老朽化に伴う修繕費用の増加等により減少していく見込みである。同様の理由から、⑥給水原価も一時的にR3年度は減少しているが、全体的には増加傾向となっている。
　③流動比率は近年増加傾向で、類似団体平均値を上回っており、経営改善はされているが、将来を見据えて、内部留保資金を増加させ、経営の安定性を担保するよう努める必要がある。
　④企業債残高対給水収益比率は類似団体と比較して低い水準となっているが、今後老朽化した設備・管路の更新を行っていくにあたり、設備投資の増大に伴う起債額の増加が見込まれるため、指標が増加するものと考えられる。　
　⑤料金回収率は、ほぼ横ばいとなっているが、今後は設備更新に伴い、減価償却費が増加するため、減少していく見込みである。
　⑦施設利用率は類似団体と比較して、高い水準となっており、おおむね適正な施設規模・設備性能であるが、今後の水需要予測に基づきダウンサイジングやスペックダウンを引き続き検討していく。
　⑧有収率は、管路の漏水調査業務委託を実施し、漏水箇所の修繕を随時行っており、類似団体平均値を上回っているが、今後も効率的な施設活用のために継続して漏水調査を実施していく必要がある。
</t>
    <rPh sb="2" eb="4">
      <t>ケイジョウ</t>
    </rPh>
    <rPh sb="4" eb="6">
      <t>シュウシ</t>
    </rPh>
    <rPh sb="6" eb="8">
      <t>ヒリツ</t>
    </rPh>
    <rPh sb="12" eb="14">
      <t>ネンド</t>
    </rPh>
    <rPh sb="19" eb="21">
      <t>ゾウカ</t>
    </rPh>
    <rPh sb="31" eb="34">
      <t>ゼンタイテキ</t>
    </rPh>
    <rPh sb="36" eb="38">
      <t>ゲンショウ</t>
    </rPh>
    <rPh sb="38" eb="40">
      <t>ケイコウ</t>
    </rPh>
    <rPh sb="47" eb="49">
      <t>コンゴ</t>
    </rPh>
    <rPh sb="50" eb="52">
      <t>デンキ</t>
    </rPh>
    <rPh sb="52" eb="53">
      <t>リョウ</t>
    </rPh>
    <rPh sb="53" eb="54">
      <t>キン</t>
    </rPh>
    <rPh sb="55" eb="57">
      <t>ゾウカ</t>
    </rPh>
    <rPh sb="57" eb="58">
      <t>オヨ</t>
    </rPh>
    <rPh sb="59" eb="61">
      <t>シセツ</t>
    </rPh>
    <rPh sb="62" eb="65">
      <t>ロウキュウカ</t>
    </rPh>
    <rPh sb="66" eb="67">
      <t>トモナ</t>
    </rPh>
    <rPh sb="68" eb="70">
      <t>シュウゼン</t>
    </rPh>
    <rPh sb="70" eb="72">
      <t>ヒヨウ</t>
    </rPh>
    <rPh sb="73" eb="75">
      <t>ゾウカ</t>
    </rPh>
    <rPh sb="75" eb="76">
      <t>トウ</t>
    </rPh>
    <rPh sb="79" eb="81">
      <t>ゲンショウ</t>
    </rPh>
    <rPh sb="85" eb="87">
      <t>ミコ</t>
    </rPh>
    <rPh sb="92" eb="94">
      <t>ドウヨウ</t>
    </rPh>
    <rPh sb="95" eb="97">
      <t>リユウ</t>
    </rPh>
    <rPh sb="101" eb="103">
      <t>キュウスイ</t>
    </rPh>
    <rPh sb="103" eb="105">
      <t>ゲンカ</t>
    </rPh>
    <rPh sb="106" eb="109">
      <t>イチジテキ</t>
    </rPh>
    <rPh sb="112" eb="114">
      <t>ネンド</t>
    </rPh>
    <rPh sb="115" eb="117">
      <t>ゲンショウ</t>
    </rPh>
    <rPh sb="123" eb="126">
      <t>ゼンタイテキ</t>
    </rPh>
    <rPh sb="128" eb="130">
      <t>ゾウカ</t>
    </rPh>
    <rPh sb="130" eb="132">
      <t>ケイコウ</t>
    </rPh>
    <rPh sb="142" eb="144">
      <t>リュウドウ</t>
    </rPh>
    <rPh sb="144" eb="146">
      <t>ヒリツ</t>
    </rPh>
    <rPh sb="147" eb="149">
      <t>キンネン</t>
    </rPh>
    <rPh sb="149" eb="151">
      <t>ゾウカ</t>
    </rPh>
    <rPh sb="151" eb="153">
      <t>ケイコウ</t>
    </rPh>
    <rPh sb="155" eb="157">
      <t>ルイジ</t>
    </rPh>
    <rPh sb="157" eb="159">
      <t>ダンタイ</t>
    </rPh>
    <rPh sb="159" eb="162">
      <t>ヘイキンチ</t>
    </rPh>
    <rPh sb="163" eb="165">
      <t>ウワマワ</t>
    </rPh>
    <rPh sb="170" eb="172">
      <t>ケイエイ</t>
    </rPh>
    <rPh sb="172" eb="174">
      <t>カイゼン</t>
    </rPh>
    <rPh sb="182" eb="184">
      <t>ショウライ</t>
    </rPh>
    <rPh sb="185" eb="187">
      <t>ミス</t>
    </rPh>
    <rPh sb="190" eb="192">
      <t>ナイブ</t>
    </rPh>
    <rPh sb="192" eb="194">
      <t>リュウホ</t>
    </rPh>
    <rPh sb="194" eb="196">
      <t>シキン</t>
    </rPh>
    <rPh sb="197" eb="199">
      <t>ゾウカ</t>
    </rPh>
    <rPh sb="202" eb="204">
      <t>ケイエイ</t>
    </rPh>
    <rPh sb="205" eb="208">
      <t>アンテイセイ</t>
    </rPh>
    <rPh sb="209" eb="211">
      <t>タンポ</t>
    </rPh>
    <rPh sb="215" eb="216">
      <t>ツト</t>
    </rPh>
    <rPh sb="218" eb="220">
      <t>ヒツヨウ</t>
    </rPh>
    <rPh sb="227" eb="229">
      <t>キギョウ</t>
    </rPh>
    <rPh sb="229" eb="230">
      <t>サイ</t>
    </rPh>
    <rPh sb="230" eb="232">
      <t>ザンダカ</t>
    </rPh>
    <rPh sb="232" eb="233">
      <t>タイ</t>
    </rPh>
    <rPh sb="233" eb="235">
      <t>キュウスイ</t>
    </rPh>
    <rPh sb="235" eb="237">
      <t>シュウエキ</t>
    </rPh>
    <rPh sb="237" eb="239">
      <t>ヒリツ</t>
    </rPh>
    <rPh sb="240" eb="242">
      <t>ルイジ</t>
    </rPh>
    <rPh sb="242" eb="244">
      <t>ダンタイ</t>
    </rPh>
    <rPh sb="245" eb="247">
      <t>ヒカク</t>
    </rPh>
    <rPh sb="249" eb="250">
      <t>ヒク</t>
    </rPh>
    <rPh sb="251" eb="253">
      <t>スイジュン</t>
    </rPh>
    <rPh sb="261" eb="263">
      <t>コンゴ</t>
    </rPh>
    <rPh sb="263" eb="266">
      <t>ロウキュウカ</t>
    </rPh>
    <rPh sb="268" eb="270">
      <t>セツビ</t>
    </rPh>
    <rPh sb="271" eb="273">
      <t>カンロ</t>
    </rPh>
    <rPh sb="274" eb="276">
      <t>コウシン</t>
    </rPh>
    <rPh sb="277" eb="278">
      <t>オコナ</t>
    </rPh>
    <rPh sb="287" eb="289">
      <t>セツビ</t>
    </rPh>
    <rPh sb="289" eb="291">
      <t>トウシ</t>
    </rPh>
    <rPh sb="292" eb="294">
      <t>ゾウダイ</t>
    </rPh>
    <rPh sb="295" eb="296">
      <t>トモナ</t>
    </rPh>
    <rPh sb="297" eb="299">
      <t>キサイ</t>
    </rPh>
    <rPh sb="299" eb="300">
      <t>ガク</t>
    </rPh>
    <rPh sb="301" eb="303">
      <t>ゾウカ</t>
    </rPh>
    <rPh sb="304" eb="306">
      <t>ミコ</t>
    </rPh>
    <rPh sb="312" eb="314">
      <t>シヒョウ</t>
    </rPh>
    <rPh sb="315" eb="317">
      <t>ゾウカ</t>
    </rPh>
    <rPh sb="322" eb="323">
      <t>カンガ</t>
    </rPh>
    <rPh sb="332" eb="334">
      <t>リョウキン</t>
    </rPh>
    <rPh sb="334" eb="336">
      <t>カイシュウ</t>
    </rPh>
    <rPh sb="336" eb="337">
      <t>リツ</t>
    </rPh>
    <rPh sb="341" eb="342">
      <t>ヨコ</t>
    </rPh>
    <rPh sb="352" eb="354">
      <t>コンゴ</t>
    </rPh>
    <rPh sb="355" eb="357">
      <t>セツビ</t>
    </rPh>
    <rPh sb="357" eb="359">
      <t>コウシン</t>
    </rPh>
    <rPh sb="360" eb="361">
      <t>トモナ</t>
    </rPh>
    <rPh sb="363" eb="365">
      <t>ゲンカ</t>
    </rPh>
    <rPh sb="365" eb="367">
      <t>ショウキャク</t>
    </rPh>
    <rPh sb="367" eb="368">
      <t>ヒ</t>
    </rPh>
    <rPh sb="369" eb="371">
      <t>ゾウカ</t>
    </rPh>
    <rPh sb="376" eb="378">
      <t>ゲンショウ</t>
    </rPh>
    <rPh sb="382" eb="384">
      <t>ミコ</t>
    </rPh>
    <rPh sb="392" eb="394">
      <t>シセツ</t>
    </rPh>
    <rPh sb="394" eb="397">
      <t>リヨウリツ</t>
    </rPh>
    <rPh sb="398" eb="400">
      <t>ルイジ</t>
    </rPh>
    <rPh sb="400" eb="402">
      <t>ダンタイ</t>
    </rPh>
    <rPh sb="403" eb="405">
      <t>ヒカク</t>
    </rPh>
    <rPh sb="408" eb="409">
      <t>タカ</t>
    </rPh>
    <rPh sb="410" eb="412">
      <t>スイジュン</t>
    </rPh>
    <rPh sb="423" eb="425">
      <t>テキセイ</t>
    </rPh>
    <rPh sb="426" eb="428">
      <t>シセツ</t>
    </rPh>
    <rPh sb="428" eb="430">
      <t>キボ</t>
    </rPh>
    <rPh sb="431" eb="433">
      <t>セツビ</t>
    </rPh>
    <rPh sb="433" eb="435">
      <t>セイノウ</t>
    </rPh>
    <rPh sb="440" eb="442">
      <t>コンゴ</t>
    </rPh>
    <rPh sb="443" eb="444">
      <t>ミズ</t>
    </rPh>
    <rPh sb="444" eb="446">
      <t>ジュヨウ</t>
    </rPh>
    <rPh sb="446" eb="448">
      <t>ヨソク</t>
    </rPh>
    <rPh sb="449" eb="450">
      <t>モト</t>
    </rPh>
    <rPh sb="469" eb="470">
      <t>ヒ</t>
    </rPh>
    <rPh sb="471" eb="472">
      <t>ツヅ</t>
    </rPh>
    <rPh sb="473" eb="475">
      <t>ケントウ</t>
    </rPh>
    <rPh sb="483" eb="486">
      <t>ユウシュウリツ</t>
    </rPh>
    <rPh sb="504" eb="506">
      <t>ロウスイ</t>
    </rPh>
    <rPh sb="506" eb="508">
      <t>カショ</t>
    </rPh>
    <rPh sb="509" eb="511">
      <t>シュウゼン</t>
    </rPh>
    <rPh sb="512" eb="514">
      <t>ズイジ</t>
    </rPh>
    <rPh sb="514" eb="515">
      <t>オコナ</t>
    </rPh>
    <rPh sb="520" eb="522">
      <t>ルイジ</t>
    </rPh>
    <rPh sb="522" eb="524">
      <t>ダンタイ</t>
    </rPh>
    <rPh sb="524" eb="526">
      <t>ヘイキン</t>
    </rPh>
    <rPh sb="526" eb="527">
      <t>チ</t>
    </rPh>
    <rPh sb="528" eb="530">
      <t>ウワマワ</t>
    </rPh>
    <rPh sb="536" eb="538">
      <t>コンゴ</t>
    </rPh>
    <rPh sb="539" eb="542">
      <t>コウリツテキ</t>
    </rPh>
    <rPh sb="543" eb="545">
      <t>シセツ</t>
    </rPh>
    <rPh sb="545" eb="547">
      <t>カツヨウ</t>
    </rPh>
    <rPh sb="551" eb="553">
      <t>ケイゾク</t>
    </rPh>
    <rPh sb="555" eb="557">
      <t>ロウスイ</t>
    </rPh>
    <rPh sb="557" eb="559">
      <t>チョウサ</t>
    </rPh>
    <rPh sb="560" eb="562">
      <t>ジッシ</t>
    </rPh>
    <rPh sb="566" eb="568">
      <t>ヒツヨウ</t>
    </rPh>
    <phoneticPr fontId="4"/>
  </si>
  <si>
    <t>　②管路経年化率は横ばいではあるが、①有形固定資産減価償却率は増加しており、施設や管路の老朽化が進んでいる。
　③管路更新率は、管路の更新が少なかったため一時的に低い水準となっているが、今後も継続して計画的な更新を実施していく必要がある。</t>
    <rPh sb="9" eb="10">
      <t>ヨコ</t>
    </rPh>
    <rPh sb="19" eb="21">
      <t>ユウケイ</t>
    </rPh>
    <rPh sb="21" eb="23">
      <t>コテイ</t>
    </rPh>
    <rPh sb="23" eb="25">
      <t>シサン</t>
    </rPh>
    <rPh sb="25" eb="27">
      <t>ゲンカ</t>
    </rPh>
    <rPh sb="27" eb="29">
      <t>ショウキャク</t>
    </rPh>
    <rPh sb="29" eb="30">
      <t>リツ</t>
    </rPh>
    <rPh sb="31" eb="33">
      <t>ゾウカ</t>
    </rPh>
    <rPh sb="38" eb="40">
      <t>シセツ</t>
    </rPh>
    <rPh sb="41" eb="43">
      <t>カンロ</t>
    </rPh>
    <rPh sb="44" eb="47">
      <t>ロウキュウカ</t>
    </rPh>
    <rPh sb="48" eb="49">
      <t>スス</t>
    </rPh>
    <rPh sb="57" eb="59">
      <t>カンロ</t>
    </rPh>
    <rPh sb="59" eb="61">
      <t>コウシン</t>
    </rPh>
    <rPh sb="61" eb="62">
      <t>リツ</t>
    </rPh>
    <rPh sb="64" eb="66">
      <t>カンロ</t>
    </rPh>
    <rPh sb="67" eb="69">
      <t>コウシン</t>
    </rPh>
    <rPh sb="70" eb="71">
      <t>スク</t>
    </rPh>
    <rPh sb="77" eb="80">
      <t>イチジテキ</t>
    </rPh>
    <rPh sb="81" eb="82">
      <t>ヒク</t>
    </rPh>
    <rPh sb="83" eb="85">
      <t>スイジュン</t>
    </rPh>
    <rPh sb="93" eb="95">
      <t>コンゴ</t>
    </rPh>
    <rPh sb="96" eb="98">
      <t>ケイゾク</t>
    </rPh>
    <rPh sb="100" eb="103">
      <t>ケイカクテキ</t>
    </rPh>
    <rPh sb="104" eb="106">
      <t>コウシン</t>
    </rPh>
    <rPh sb="107" eb="109">
      <t>ジッシ</t>
    </rPh>
    <rPh sb="113" eb="1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</si>
</sst>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0.55000000000000004</c:v>
                </c:pt>
                <c:pt idx="1">
                  <c:v>0.63</c:v>
                </c:pt>
                <c:pt idx="2">
                  <c:v>0.53</c:v>
                </c:pt>
                <c:pt idx="3">
                  <c:v>0.48</c:v>
                </c:pt>
                <c:pt idx="4">
                  <c:v>0.26</c:v>
                </c:pt>
              </c:numCache>
            </c:numRef>
          </c:val>
          <c:extLst>
            <c:ext xmlns:c16="http://schemas.microsoft.com/office/drawing/2014/chart" uri="{C3380CC4-5D6E-409C-BE32-E72D297353CC}">
              <c16:uniqueId val="{00000000-E70D-434F-A7B9-98D3F93F8A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0.5</c:v>
                </c:pt>
              </c:numCache>
            </c:numRef>
          </c:val>
          <c:smooth val="0"/>
          <c:extLst>
            <c:ext xmlns:c16="http://schemas.microsoft.com/office/drawing/2014/chart" uri="{C3380CC4-5D6E-409C-BE32-E72D297353CC}">
              <c16:uniqueId val="{00000001-E70D-434F-A7B9-98D3F93F8A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65.25</c:v>
                </c:pt>
                <c:pt idx="1">
                  <c:v>65.28</c:v>
                </c:pt>
                <c:pt idx="2">
                  <c:v>62.65</c:v>
                </c:pt>
                <c:pt idx="3">
                  <c:v>62.51</c:v>
                </c:pt>
                <c:pt idx="4">
                  <c:v>61.28</c:v>
                </c:pt>
              </c:numCache>
            </c:numRef>
          </c:val>
          <c:extLst>
            <c:ext xmlns:c16="http://schemas.microsoft.com/office/drawing/2014/chart" uri="{C3380CC4-5D6E-409C-BE32-E72D297353CC}">
              <c16:uniqueId val="{00000000-96C3-4E57-9E9E-A487D057E5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53.87</c:v>
                </c:pt>
              </c:numCache>
            </c:numRef>
          </c:val>
          <c:smooth val="0"/>
          <c:extLst>
            <c:ext xmlns:c16="http://schemas.microsoft.com/office/drawing/2014/chart" uri="{C3380CC4-5D6E-409C-BE32-E72D297353CC}">
              <c16:uniqueId val="{00000001-96C3-4E57-9E9E-A487D057E5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80.88</c:v>
                </c:pt>
                <c:pt idx="1">
                  <c:v>80.91</c:v>
                </c:pt>
                <c:pt idx="2">
                  <c:v>80.42</c:v>
                </c:pt>
                <c:pt idx="3">
                  <c:v>80.08</c:v>
                </c:pt>
                <c:pt idx="4">
                  <c:v>80.459999999999994</c:v>
                </c:pt>
              </c:numCache>
            </c:numRef>
          </c:val>
          <c:extLst>
            <c:ext xmlns:c16="http://schemas.microsoft.com/office/drawing/2014/chart" uri="{C3380CC4-5D6E-409C-BE32-E72D297353CC}">
              <c16:uniqueId val="{00000000-0ABF-4B33-98B4-36A03985B2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79.489999999999995</c:v>
                </c:pt>
              </c:numCache>
            </c:numRef>
          </c:val>
          <c:smooth val="0"/>
          <c:extLst>
            <c:ext xmlns:c16="http://schemas.microsoft.com/office/drawing/2014/chart" uri="{C3380CC4-5D6E-409C-BE32-E72D297353CC}">
              <c16:uniqueId val="{00000001-0ABF-4B33-98B4-36A03985B2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131.37</c:v>
                </c:pt>
                <c:pt idx="1">
                  <c:v>125.41</c:v>
                </c:pt>
                <c:pt idx="2">
                  <c:v>123.38</c:v>
                </c:pt>
                <c:pt idx="3">
                  <c:v>116.93</c:v>
                </c:pt>
                <c:pt idx="4">
                  <c:v>118.88</c:v>
                </c:pt>
              </c:numCache>
            </c:numRef>
          </c:val>
          <c:extLst>
            <c:ext xmlns:c16="http://schemas.microsoft.com/office/drawing/2014/chart" uri="{C3380CC4-5D6E-409C-BE32-E72D297353CC}">
              <c16:uniqueId val="{00000000-93C2-4EE3-9359-0EB7438B25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107.81</c:v>
                </c:pt>
              </c:numCache>
            </c:numRef>
          </c:val>
          <c:smooth val="0"/>
          <c:extLst>
            <c:ext xmlns:c16="http://schemas.microsoft.com/office/drawing/2014/chart" uri="{C3380CC4-5D6E-409C-BE32-E72D297353CC}">
              <c16:uniqueId val="{00000001-93C2-4EE3-9359-0EB7438B25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63.24</c:v>
                </c:pt>
                <c:pt idx="1">
                  <c:v>63.01</c:v>
                </c:pt>
                <c:pt idx="2">
                  <c:v>63.96</c:v>
                </c:pt>
                <c:pt idx="3">
                  <c:v>65.47</c:v>
                </c:pt>
                <c:pt idx="4">
                  <c:v>66.25</c:v>
                </c:pt>
              </c:numCache>
            </c:numRef>
          </c:val>
          <c:extLst>
            <c:ext xmlns:c16="http://schemas.microsoft.com/office/drawing/2014/chart" uri="{C3380CC4-5D6E-409C-BE32-E72D297353CC}">
              <c16:uniqueId val="{00000000-F60C-422B-8F0B-7F8C7FFB00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50.75</c:v>
                </c:pt>
              </c:numCache>
            </c:numRef>
          </c:val>
          <c:smooth val="0"/>
          <c:extLst>
            <c:ext xmlns:c16="http://schemas.microsoft.com/office/drawing/2014/chart" uri="{C3380CC4-5D6E-409C-BE32-E72D297353CC}">
              <c16:uniqueId val="{00000001-F60C-422B-8F0B-7F8C7FFB00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0.27</c:v>
                </c:pt>
                <c:pt idx="2">
                  <c:v>0.27</c:v>
                </c:pt>
                <c:pt idx="3">
                  <c:v>0.27</c:v>
                </c:pt>
                <c:pt idx="4">
                  <c:v>0.27</c:v>
                </c:pt>
              </c:numCache>
            </c:numRef>
          </c:val>
          <c:extLst>
            <c:ext xmlns:c16="http://schemas.microsoft.com/office/drawing/2014/chart" uri="{C3380CC4-5D6E-409C-BE32-E72D297353CC}">
              <c16:uniqueId val="{00000000-3FFF-4624-9CC3-B6B7DA71CB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21.14</c:v>
                </c:pt>
              </c:numCache>
            </c:numRef>
          </c:val>
          <c:smooth val="0"/>
          <c:extLst>
            <c:ext xmlns:c16="http://schemas.microsoft.com/office/drawing/2014/chart" uri="{C3380CC4-5D6E-409C-BE32-E72D297353CC}">
              <c16:uniqueId val="{00000001-3FFF-4624-9CC3-B6B7DA71CB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84-4DC9-8CF3-28DE435630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8.86</c:v>
                </c:pt>
              </c:numCache>
            </c:numRef>
          </c:val>
          <c:smooth val="0"/>
          <c:extLst>
            <c:ext xmlns:c16="http://schemas.microsoft.com/office/drawing/2014/chart" uri="{C3380CC4-5D6E-409C-BE32-E72D297353CC}">
              <c16:uniqueId val="{00000001-8984-4DC9-8CF3-28DE435630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248.66</c:v>
                </c:pt>
                <c:pt idx="1">
                  <c:v>296.70999999999998</c:v>
                </c:pt>
                <c:pt idx="2">
                  <c:v>360.03</c:v>
                </c:pt>
                <c:pt idx="3">
                  <c:v>444.17</c:v>
                </c:pt>
                <c:pt idx="4">
                  <c:v>507.15</c:v>
                </c:pt>
              </c:numCache>
            </c:numRef>
          </c:val>
          <c:extLst>
            <c:ext xmlns:c16="http://schemas.microsoft.com/office/drawing/2014/chart" uri="{C3380CC4-5D6E-409C-BE32-E72D297353CC}">
              <c16:uniqueId val="{00000000-349D-4B8C-B7A8-A6A4A49523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384.23</c:v>
                </c:pt>
              </c:numCache>
            </c:numRef>
          </c:val>
          <c:smooth val="0"/>
          <c:extLst>
            <c:ext xmlns:c16="http://schemas.microsoft.com/office/drawing/2014/chart" uri="{C3380CC4-5D6E-409C-BE32-E72D297353CC}">
              <c16:uniqueId val="{00000001-349D-4B8C-B7A8-A6A4A49523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347.09</c:v>
                </c:pt>
                <c:pt idx="1">
                  <c:v>368.83</c:v>
                </c:pt>
                <c:pt idx="2">
                  <c:v>385.58</c:v>
                </c:pt>
                <c:pt idx="3">
                  <c:v>399.05</c:v>
                </c:pt>
                <c:pt idx="4">
                  <c:v>414.9</c:v>
                </c:pt>
              </c:numCache>
            </c:numRef>
          </c:val>
          <c:extLst>
            <c:ext xmlns:c16="http://schemas.microsoft.com/office/drawing/2014/chart" uri="{C3380CC4-5D6E-409C-BE32-E72D297353CC}">
              <c16:uniqueId val="{00000000-F41B-4E94-8BBB-F343E6D64F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439.43</c:v>
                </c:pt>
              </c:numCache>
            </c:numRef>
          </c:val>
          <c:smooth val="0"/>
          <c:extLst>
            <c:ext xmlns:c16="http://schemas.microsoft.com/office/drawing/2014/chart" uri="{C3380CC4-5D6E-409C-BE32-E72D297353CC}">
              <c16:uniqueId val="{00000001-F41B-4E94-8BBB-F343E6D64F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136.88</c:v>
                </c:pt>
                <c:pt idx="1">
                  <c:v>128.19</c:v>
                </c:pt>
                <c:pt idx="2">
                  <c:v>122.4</c:v>
                </c:pt>
                <c:pt idx="3">
                  <c:v>117.88</c:v>
                </c:pt>
                <c:pt idx="4">
                  <c:v>120.17</c:v>
                </c:pt>
              </c:numCache>
            </c:numRef>
          </c:val>
          <c:extLst>
            <c:ext xmlns:c16="http://schemas.microsoft.com/office/drawing/2014/chart" uri="{C3380CC4-5D6E-409C-BE32-E72D297353CC}">
              <c16:uniqueId val="{00000000-C24B-455C-890A-89ABBFE171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94.41</c:v>
                </c:pt>
              </c:numCache>
            </c:numRef>
          </c:val>
          <c:smooth val="0"/>
          <c:extLst>
            <c:ext xmlns:c16="http://schemas.microsoft.com/office/drawing/2014/chart" uri="{C3380CC4-5D6E-409C-BE32-E72D297353CC}">
              <c16:uniqueId val="{00000001-C24B-455C-890A-89ABBFE171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164.81</c:v>
                </c:pt>
                <c:pt idx="1">
                  <c:v>173.6</c:v>
                </c:pt>
                <c:pt idx="2">
                  <c:v>184.53</c:v>
                </c:pt>
                <c:pt idx="3">
                  <c:v>193.32</c:v>
                </c:pt>
                <c:pt idx="4">
                  <c:v>190.65</c:v>
                </c:pt>
              </c:numCache>
            </c:numRef>
          </c:val>
          <c:extLst>
            <c:ext xmlns:c16="http://schemas.microsoft.com/office/drawing/2014/chart" uri="{C3380CC4-5D6E-409C-BE32-E72D297353CC}">
              <c16:uniqueId val="{00000000-DC56-4959-8FC7-9AFF574575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192.13</c:v>
                </c:pt>
              </c:numCache>
            </c:numRef>
          </c:val>
          <c:smooth val="0"/>
          <c:extLst>
            <c:ext xmlns:c16="http://schemas.microsoft.com/office/drawing/2014/chart" uri="{C3380CC4-5D6E-409C-BE32-E72D297353CC}">
              <c16:uniqueId val="{00000001-DC56-4959-8FC7-9AFF574575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K21" sqref="CK21:CK2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那珂川町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15286</v>
      </c>
      <c r="AM8" s="66"/>
      <c r="AN8" s="66"/>
      <c r="AO8" s="66"/>
      <c r="AP8" s="66"/>
      <c r="AQ8" s="66"/>
      <c r="AR8" s="66"/>
      <c r="AS8" s="66"/>
      <c r="AT8" s="37">
        <f>データ!$S$6</f>
        <v>192.78</v>
      </c>
      <c r="AU8" s="38"/>
      <c r="AV8" s="38"/>
      <c r="AW8" s="38"/>
      <c r="AX8" s="38"/>
      <c r="AY8" s="38"/>
      <c r="AZ8" s="38"/>
      <c r="BA8" s="38"/>
      <c r="BB8" s="55">
        <f>データ!$T$6</f>
        <v>79.290000000000006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63.29</v>
      </c>
      <c r="J10" s="38"/>
      <c r="K10" s="38"/>
      <c r="L10" s="38"/>
      <c r="M10" s="38"/>
      <c r="N10" s="38"/>
      <c r="O10" s="65"/>
      <c r="P10" s="55">
        <f>データ!$P$6</f>
        <v>96.71</v>
      </c>
      <c r="Q10" s="55"/>
      <c r="R10" s="55"/>
      <c r="S10" s="55"/>
      <c r="T10" s="55"/>
      <c r="U10" s="55"/>
      <c r="V10" s="55"/>
      <c r="W10" s="66">
        <f>データ!$Q$6</f>
        <v>4290</v>
      </c>
      <c r="X10" s="66"/>
      <c r="Y10" s="66"/>
      <c r="Z10" s="66"/>
      <c r="AA10" s="66"/>
      <c r="AB10" s="66"/>
      <c r="AC10" s="66"/>
      <c r="AD10" s="2"/>
      <c r="AE10" s="2"/>
      <c r="AF10" s="2"/>
      <c r="AG10" s="2"/>
      <c r="AH10" s="2"/>
      <c r="AI10" s="2"/>
      <c r="AJ10" s="2"/>
      <c r="AK10" s="2"/>
      <c r="AL10" s="66">
        <f>データ!$U$6</f>
        <v>14640</v>
      </c>
      <c r="AM10" s="66"/>
      <c r="AN10" s="66"/>
      <c r="AO10" s="66"/>
      <c r="AP10" s="66"/>
      <c r="AQ10" s="66"/>
      <c r="AR10" s="66"/>
      <c r="AS10" s="66"/>
      <c r="AT10" s="37">
        <f>データ!$V$6</f>
        <v>192.78</v>
      </c>
      <c r="AU10" s="38"/>
      <c r="AV10" s="38"/>
      <c r="AW10" s="38"/>
      <c r="AX10" s="38"/>
      <c r="AY10" s="38"/>
      <c r="AZ10" s="38"/>
      <c r="BA10" s="38"/>
      <c r="BB10" s="55">
        <f>データ!$W$6</f>
        <v>75.94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kOGFEA8hgg8LDX4KlFfxsSF+9cs4tGlL7Y3tEAUgVbfKurVseer3juvBfKaTHq5jrH1KJYeiJUITogHH82Zlg==" saltValue="HG26h355oqfT4aq3/E6M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94111</v>
      </c>
      <c r="D6" s="20">
        <f t="shared" si="3"/>
        <v>46</v>
      </c>
      <c r="E6" s="20">
        <f t="shared" si="3"/>
        <v>1</v>
      </c>
      <c r="F6" s="20">
        <f t="shared" si="3"/>
        <v>0</v>
      </c>
      <c r="G6" s="20">
        <f t="shared" si="3"/>
        <v>1</v>
      </c>
      <c r="H6" s="20" t="str">
        <f t="shared" si="3"/>
        <v>栃木県　那珂川町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63.29</v>
      </c>
      <c r="P6" s="21">
        <f t="shared" si="3"/>
        <v>96.71</v>
      </c>
      <c r="Q6" s="21">
        <f t="shared" si="3"/>
        <v>4290</v>
      </c>
      <c r="R6" s="21">
        <f t="shared" si="3"/>
        <v>15286</v>
      </c>
      <c r="S6" s="21">
        <f t="shared" si="3"/>
        <v>192.78</v>
      </c>
      <c r="T6" s="21">
        <f t="shared" si="3"/>
        <v>79.290000000000006</v>
      </c>
      <c r="U6" s="21">
        <f t="shared" si="3"/>
        <v>14640</v>
      </c>
      <c r="V6" s="21">
        <f t="shared" si="3"/>
        <v>192.78</v>
      </c>
      <c r="W6" s="21">
        <f t="shared" si="3"/>
        <v>75.94</v>
      </c>
      <c r="X6" s="22">
        <f>IF(X7="",NA(),X7)</f>
        <v>131.37</v>
      </c>
      <c r="Y6" s="22">
        <f t="shared" ref="Y6:AG6" si="4">IF(Y7="",NA(),Y7)</f>
        <v>125.41</v>
      </c>
      <c r="Z6" s="22">
        <f t="shared" si="4"/>
        <v>123.38</v>
      </c>
      <c r="AA6" s="22">
        <f t="shared" si="4"/>
        <v>116.93</v>
      </c>
      <c r="AB6" s="22">
        <f t="shared" si="4"/>
        <v>118.88</v>
      </c>
      <c r="AC6" s="22">
        <f t="shared" si="4"/>
        <v>110.05</v>
      </c>
      <c r="AD6" s="22">
        <f t="shared" si="4"/>
        <v>108.87</v>
      </c>
      <c r="AE6" s="22">
        <f t="shared" si="4"/>
        <v>108.61</v>
      </c>
      <c r="AF6" s="22">
        <f t="shared" si="4"/>
        <v>108.35</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8.86</v>
      </c>
      <c r="AS6" s="21" t="str">
        <f>IF(AS7="","",IF(AS7="-","【-】","【"&amp;SUBSTITUTE(TEXT(AS7,"#,##0.00"),"-","△")&amp;"】"))</f>
        <v>【1.30】</v>
      </c>
      <c r="AT6" s="22">
        <f>IF(AT7="",NA(),AT7)</f>
        <v>248.66</v>
      </c>
      <c r="AU6" s="22">
        <f t="shared" ref="AU6:BC6" si="6">IF(AU7="",NA(),AU7)</f>
        <v>296.70999999999998</v>
      </c>
      <c r="AV6" s="22">
        <f t="shared" si="6"/>
        <v>360.03</v>
      </c>
      <c r="AW6" s="22">
        <f t="shared" si="6"/>
        <v>444.17</v>
      </c>
      <c r="AX6" s="22">
        <f t="shared" si="6"/>
        <v>507.15</v>
      </c>
      <c r="AY6" s="22">
        <f t="shared" si="6"/>
        <v>359.47</v>
      </c>
      <c r="AZ6" s="22">
        <f t="shared" si="6"/>
        <v>369.69</v>
      </c>
      <c r="BA6" s="22">
        <f t="shared" si="6"/>
        <v>379.08</v>
      </c>
      <c r="BB6" s="22">
        <f t="shared" si="6"/>
        <v>367.55</v>
      </c>
      <c r="BC6" s="22">
        <f t="shared" si="6"/>
        <v>384.23</v>
      </c>
      <c r="BD6" s="21" t="str">
        <f>IF(BD7="","",IF(BD7="-","【-】","【"&amp;SUBSTITUTE(TEXT(BD7,"#,##0.00"),"-","△")&amp;"】"))</f>
        <v>【261.51】</v>
      </c>
      <c r="BE6" s="22">
        <f>IF(BE7="",NA(),BE7)</f>
        <v>347.09</v>
      </c>
      <c r="BF6" s="22">
        <f t="shared" ref="BF6:BN6" si="7">IF(BF7="",NA(),BF7)</f>
        <v>368.83</v>
      </c>
      <c r="BG6" s="22">
        <f t="shared" si="7"/>
        <v>385.58</v>
      </c>
      <c r="BH6" s="22">
        <f t="shared" si="7"/>
        <v>399.05</v>
      </c>
      <c r="BI6" s="22">
        <f t="shared" si="7"/>
        <v>414.9</v>
      </c>
      <c r="BJ6" s="22">
        <f t="shared" si="7"/>
        <v>401.79</v>
      </c>
      <c r="BK6" s="22">
        <f t="shared" si="7"/>
        <v>402.99</v>
      </c>
      <c r="BL6" s="22">
        <f t="shared" si="7"/>
        <v>398.98</v>
      </c>
      <c r="BM6" s="22">
        <f t="shared" si="7"/>
        <v>418.68</v>
      </c>
      <c r="BN6" s="22">
        <f t="shared" si="7"/>
        <v>439.43</v>
      </c>
      <c r="BO6" s="21" t="str">
        <f>IF(BO7="","",IF(BO7="-","【-】","【"&amp;SUBSTITUTE(TEXT(BO7,"#,##0.00"),"-","△")&amp;"】"))</f>
        <v>【265.16】</v>
      </c>
      <c r="BP6" s="22">
        <f>IF(BP7="",NA(),BP7)</f>
        <v>136.88</v>
      </c>
      <c r="BQ6" s="22">
        <f t="shared" ref="BQ6:BY6" si="8">IF(BQ7="",NA(),BQ7)</f>
        <v>128.19</v>
      </c>
      <c r="BR6" s="22">
        <f t="shared" si="8"/>
        <v>122.4</v>
      </c>
      <c r="BS6" s="22">
        <f t="shared" si="8"/>
        <v>117.88</v>
      </c>
      <c r="BT6" s="22">
        <f t="shared" si="8"/>
        <v>120.17</v>
      </c>
      <c r="BU6" s="22">
        <f t="shared" si="8"/>
        <v>100.12</v>
      </c>
      <c r="BV6" s="22">
        <f t="shared" si="8"/>
        <v>98.66</v>
      </c>
      <c r="BW6" s="22">
        <f t="shared" si="8"/>
        <v>98.64</v>
      </c>
      <c r="BX6" s="22">
        <f t="shared" si="8"/>
        <v>94.78</v>
      </c>
      <c r="BY6" s="22">
        <f t="shared" si="8"/>
        <v>94.41</v>
      </c>
      <c r="BZ6" s="21" t="str">
        <f>IF(BZ7="","",IF(BZ7="-","【-】","【"&amp;SUBSTITUTE(TEXT(BZ7,"#,##0.00"),"-","△")&amp;"】"))</f>
        <v>【102.35】</v>
      </c>
      <c r="CA6" s="22">
        <f>IF(CA7="",NA(),CA7)</f>
        <v>164.81</v>
      </c>
      <c r="CB6" s="22">
        <f t="shared" ref="CB6:CJ6" si="9">IF(CB7="",NA(),CB7)</f>
        <v>173.6</v>
      </c>
      <c r="CC6" s="22">
        <f t="shared" si="9"/>
        <v>184.53</v>
      </c>
      <c r="CD6" s="22">
        <f t="shared" si="9"/>
        <v>193.32</v>
      </c>
      <c r="CE6" s="22">
        <f t="shared" si="9"/>
        <v>190.65</v>
      </c>
      <c r="CF6" s="22">
        <f t="shared" si="9"/>
        <v>174.97</v>
      </c>
      <c r="CG6" s="22">
        <f t="shared" si="9"/>
        <v>178.59</v>
      </c>
      <c r="CH6" s="22">
        <f t="shared" si="9"/>
        <v>178.92</v>
      </c>
      <c r="CI6" s="22">
        <f t="shared" si="9"/>
        <v>181.3</v>
      </c>
      <c r="CJ6" s="22">
        <f t="shared" si="9"/>
        <v>192.13</v>
      </c>
      <c r="CK6" s="21" t="str">
        <f>IF(CK7="","",IF(CK7="-","【-】","【"&amp;SUBSTITUTE(TEXT(CK7,"#,##0.00"),"-","△")&amp;"】"))</f>
        <v>【167.74】</v>
      </c>
      <c r="CL6" s="22">
        <f>IF(CL7="",NA(),CL7)</f>
        <v>65.25</v>
      </c>
      <c r="CM6" s="22">
        <f t="shared" ref="CM6:CU6" si="10">IF(CM7="",NA(),CM7)</f>
        <v>65.28</v>
      </c>
      <c r="CN6" s="22">
        <f t="shared" si="10"/>
        <v>62.65</v>
      </c>
      <c r="CO6" s="22">
        <f t="shared" si="10"/>
        <v>62.51</v>
      </c>
      <c r="CP6" s="22">
        <f t="shared" si="10"/>
        <v>61.28</v>
      </c>
      <c r="CQ6" s="22">
        <f t="shared" si="10"/>
        <v>55.63</v>
      </c>
      <c r="CR6" s="22">
        <f t="shared" si="10"/>
        <v>55.03</v>
      </c>
      <c r="CS6" s="22">
        <f t="shared" si="10"/>
        <v>55.14</v>
      </c>
      <c r="CT6" s="22">
        <f t="shared" si="10"/>
        <v>55.89</v>
      </c>
      <c r="CU6" s="22">
        <f t="shared" si="10"/>
        <v>53.87</v>
      </c>
      <c r="CV6" s="21" t="str">
        <f>IF(CV7="","",IF(CV7="-","【-】","【"&amp;SUBSTITUTE(TEXT(CV7,"#,##0.00"),"-","△")&amp;"】"))</f>
        <v>【60.29】</v>
      </c>
      <c r="CW6" s="22">
        <f>IF(CW7="",NA(),CW7)</f>
        <v>80.88</v>
      </c>
      <c r="CX6" s="22">
        <f t="shared" ref="CX6:DF6" si="11">IF(CX7="",NA(),CX7)</f>
        <v>80.91</v>
      </c>
      <c r="CY6" s="22">
        <f t="shared" si="11"/>
        <v>80.42</v>
      </c>
      <c r="CZ6" s="22">
        <f t="shared" si="11"/>
        <v>80.08</v>
      </c>
      <c r="DA6" s="22">
        <f t="shared" si="11"/>
        <v>80.459999999999994</v>
      </c>
      <c r="DB6" s="22">
        <f t="shared" si="11"/>
        <v>82.04</v>
      </c>
      <c r="DC6" s="22">
        <f t="shared" si="11"/>
        <v>81.900000000000006</v>
      </c>
      <c r="DD6" s="22">
        <f t="shared" si="11"/>
        <v>81.39</v>
      </c>
      <c r="DE6" s="22">
        <f t="shared" si="11"/>
        <v>81.27</v>
      </c>
      <c r="DF6" s="22">
        <f t="shared" si="11"/>
        <v>79.489999999999995</v>
      </c>
      <c r="DG6" s="21" t="str">
        <f>IF(DG7="","",IF(DG7="-","【-】","【"&amp;SUBSTITUTE(TEXT(DG7,"#,##0.00"),"-","△")&amp;"】"))</f>
        <v>【90.12】</v>
      </c>
      <c r="DH6" s="22">
        <f>IF(DH7="",NA(),DH7)</f>
        <v>63.24</v>
      </c>
      <c r="DI6" s="22">
        <f t="shared" ref="DI6:DQ6" si="12">IF(DI7="",NA(),DI7)</f>
        <v>63.01</v>
      </c>
      <c r="DJ6" s="22">
        <f t="shared" si="12"/>
        <v>63.96</v>
      </c>
      <c r="DK6" s="22">
        <f t="shared" si="12"/>
        <v>65.47</v>
      </c>
      <c r="DL6" s="22">
        <f t="shared" si="12"/>
        <v>66.25</v>
      </c>
      <c r="DM6" s="22">
        <f t="shared" si="12"/>
        <v>48.05</v>
      </c>
      <c r="DN6" s="22">
        <f t="shared" si="12"/>
        <v>48.87</v>
      </c>
      <c r="DO6" s="22">
        <f t="shared" si="12"/>
        <v>49.92</v>
      </c>
      <c r="DP6" s="22">
        <f t="shared" si="12"/>
        <v>50.63</v>
      </c>
      <c r="DQ6" s="22">
        <f t="shared" si="12"/>
        <v>50.75</v>
      </c>
      <c r="DR6" s="21" t="str">
        <f>IF(DR7="","",IF(DR7="-","【-】","【"&amp;SUBSTITUTE(TEXT(DR7,"#,##0.00"),"-","△")&amp;"】"))</f>
        <v>【50.88】</v>
      </c>
      <c r="DS6" s="21">
        <f>IF(DS7="",NA(),DS7)</f>
        <v>0</v>
      </c>
      <c r="DT6" s="22">
        <f t="shared" ref="DT6:EB6" si="13">IF(DT7="",NA(),DT7)</f>
        <v>0.27</v>
      </c>
      <c r="DU6" s="22">
        <f t="shared" si="13"/>
        <v>0.27</v>
      </c>
      <c r="DV6" s="22">
        <f t="shared" si="13"/>
        <v>0.27</v>
      </c>
      <c r="DW6" s="22">
        <f t="shared" si="13"/>
        <v>0.27</v>
      </c>
      <c r="DX6" s="22">
        <f t="shared" si="13"/>
        <v>13.39</v>
      </c>
      <c r="DY6" s="22">
        <f t="shared" si="13"/>
        <v>14.85</v>
      </c>
      <c r="DZ6" s="22">
        <f t="shared" si="13"/>
        <v>16.88</v>
      </c>
      <c r="EA6" s="22">
        <f t="shared" si="13"/>
        <v>18.28</v>
      </c>
      <c r="EB6" s="22">
        <f t="shared" si="13"/>
        <v>21.14</v>
      </c>
      <c r="EC6" s="21" t="str">
        <f>IF(EC7="","",IF(EC7="-","【-】","【"&amp;SUBSTITUTE(TEXT(EC7,"#,##0.00"),"-","△")&amp;"】"))</f>
        <v>【22.30】</v>
      </c>
      <c r="ED6" s="22">
        <f>IF(ED7="",NA(),ED7)</f>
        <v>0.55000000000000004</v>
      </c>
      <c r="EE6" s="22">
        <f t="shared" ref="EE6:EM6" si="14">IF(EE7="",NA(),EE7)</f>
        <v>0.63</v>
      </c>
      <c r="EF6" s="22">
        <f t="shared" si="14"/>
        <v>0.53</v>
      </c>
      <c r="EG6" s="22">
        <f t="shared" si="14"/>
        <v>0.48</v>
      </c>
      <c r="EH6" s="22">
        <f t="shared" si="14"/>
        <v>0.26</v>
      </c>
      <c r="EI6" s="22">
        <f t="shared" si="14"/>
        <v>0.54</v>
      </c>
      <c r="EJ6" s="22">
        <f t="shared" si="14"/>
        <v>0.5</v>
      </c>
      <c r="EK6" s="22">
        <f t="shared" si="14"/>
        <v>0.52</v>
      </c>
      <c r="EL6" s="22">
        <f t="shared" si="14"/>
        <v>0.53</v>
      </c>
      <c r="EM6" s="22">
        <f t="shared" si="14"/>
        <v>0.5</v>
      </c>
      <c r="EN6" s="21" t="str">
        <f>IF(EN7="","",IF(EN7="-","【-】","【"&amp;SUBSTITUTE(TEXT(EN7,"#,##0.00"),"-","△")&amp;"】"))</f>
        <v>【0.66】</v>
      </c>
    </row>
    <row r="7" spans="1:144" s="23" customFormat="1" x14ac:dyDescent="0.2">
      <c r="A7" s="15"/>
      <c r="B7" s="24">
        <v>2021</v>
      </c>
      <c r="C7" s="24">
        <v>94111</v>
      </c>
      <c r="D7" s="24">
        <v>46</v>
      </c>
      <c r="E7" s="24">
        <v>1</v>
      </c>
      <c r="F7" s="24">
        <v>0</v>
      </c>
      <c r="G7" s="24">
        <v>1</v>
      </c>
      <c r="H7" s="24" t="s">
        <v>92</v>
      </c>
      <c r="I7" s="24" t="s">
        <v>93</v>
      </c>
      <c r="J7" s="24" t="s">
        <v>94</v>
      </c>
      <c r="K7" s="24" t="s">
        <v>95</v>
      </c>
      <c r="L7" s="24" t="s">
        <v>96</v>
      </c>
      <c r="M7" s="24" t="s">
        <v>97</v>
      </c>
      <c r="N7" s="25" t="s">
        <v>98</v>
      </c>
      <c r="O7" s="25">
        <v>63.29</v>
      </c>
      <c r="P7" s="25">
        <v>96.71</v>
      </c>
      <c r="Q7" s="25">
        <v>4290</v>
      </c>
      <c r="R7" s="25">
        <v>15286</v>
      </c>
      <c r="S7" s="25">
        <v>192.78</v>
      </c>
      <c r="T7" s="25">
        <v>79.290000000000006</v>
      </c>
      <c r="U7" s="25">
        <v>14640</v>
      </c>
      <c r="V7" s="25">
        <v>192.78</v>
      </c>
      <c r="W7" s="25">
        <v>75.94</v>
      </c>
      <c r="X7" s="25">
        <v>131.37</v>
      </c>
      <c r="Y7" s="25">
        <v>125.41</v>
      </c>
      <c r="Z7" s="25">
        <v>123.38</v>
      </c>
      <c r="AA7" s="25">
        <v>116.93</v>
      </c>
      <c r="AB7" s="25">
        <v>118.88</v>
      </c>
      <c r="AC7" s="25">
        <v>110.05</v>
      </c>
      <c r="AD7" s="25">
        <v>108.87</v>
      </c>
      <c r="AE7" s="25">
        <v>108.61</v>
      </c>
      <c r="AF7" s="25">
        <v>108.35</v>
      </c>
      <c r="AG7" s="25">
        <v>107.81</v>
      </c>
      <c r="AH7" s="25">
        <v>111.39</v>
      </c>
      <c r="AI7" s="25">
        <v>0</v>
      </c>
      <c r="AJ7" s="25">
        <v>0</v>
      </c>
      <c r="AK7" s="25">
        <v>0</v>
      </c>
      <c r="AL7" s="25">
        <v>0</v>
      </c>
      <c r="AM7" s="25">
        <v>0</v>
      </c>
      <c r="AN7" s="25">
        <v>2.64</v>
      </c>
      <c r="AO7" s="25">
        <v>3.16</v>
      </c>
      <c r="AP7" s="25">
        <v>3.59</v>
      </c>
      <c r="AQ7" s="25">
        <v>3.98</v>
      </c>
      <c r="AR7" s="25">
        <v>8.86</v>
      </c>
      <c r="AS7" s="25">
        <v>1.3</v>
      </c>
      <c r="AT7" s="25">
        <v>248.66</v>
      </c>
      <c r="AU7" s="25">
        <v>296.70999999999998</v>
      </c>
      <c r="AV7" s="25">
        <v>360.03</v>
      </c>
      <c r="AW7" s="25">
        <v>444.17</v>
      </c>
      <c r="AX7" s="25">
        <v>507.15</v>
      </c>
      <c r="AY7" s="25">
        <v>359.47</v>
      </c>
      <c r="AZ7" s="25">
        <v>369.69</v>
      </c>
      <c r="BA7" s="25">
        <v>379.08</v>
      </c>
      <c r="BB7" s="25">
        <v>367.55</v>
      </c>
      <c r="BC7" s="25">
        <v>384.23</v>
      </c>
      <c r="BD7" s="25">
        <v>261.51</v>
      </c>
      <c r="BE7" s="25">
        <v>347.09</v>
      </c>
      <c r="BF7" s="25">
        <v>368.83</v>
      </c>
      <c r="BG7" s="25">
        <v>385.58</v>
      </c>
      <c r="BH7" s="25">
        <v>399.05</v>
      </c>
      <c r="BI7" s="25">
        <v>414.9</v>
      </c>
      <c r="BJ7" s="25">
        <v>401.79</v>
      </c>
      <c r="BK7" s="25">
        <v>402.99</v>
      </c>
      <c r="BL7" s="25">
        <v>398.98</v>
      </c>
      <c r="BM7" s="25">
        <v>418.68</v>
      </c>
      <c r="BN7" s="25">
        <v>439.43</v>
      </c>
      <c r="BO7" s="25">
        <v>265.16000000000003</v>
      </c>
      <c r="BP7" s="25">
        <v>136.88</v>
      </c>
      <c r="BQ7" s="25">
        <v>128.19</v>
      </c>
      <c r="BR7" s="25">
        <v>122.4</v>
      </c>
      <c r="BS7" s="25">
        <v>117.88</v>
      </c>
      <c r="BT7" s="25">
        <v>120.17</v>
      </c>
      <c r="BU7" s="25">
        <v>100.12</v>
      </c>
      <c r="BV7" s="25">
        <v>98.66</v>
      </c>
      <c r="BW7" s="25">
        <v>98.64</v>
      </c>
      <c r="BX7" s="25">
        <v>94.78</v>
      </c>
      <c r="BY7" s="25">
        <v>94.41</v>
      </c>
      <c r="BZ7" s="25">
        <v>102.35</v>
      </c>
      <c r="CA7" s="25">
        <v>164.81</v>
      </c>
      <c r="CB7" s="25">
        <v>173.6</v>
      </c>
      <c r="CC7" s="25">
        <v>184.53</v>
      </c>
      <c r="CD7" s="25">
        <v>193.32</v>
      </c>
      <c r="CE7" s="25">
        <v>190.65</v>
      </c>
      <c r="CF7" s="25">
        <v>174.97</v>
      </c>
      <c r="CG7" s="25">
        <v>178.59</v>
      </c>
      <c r="CH7" s="25">
        <v>178.92</v>
      </c>
      <c r="CI7" s="25">
        <v>181.3</v>
      </c>
      <c r="CJ7" s="25">
        <v>192.13</v>
      </c>
      <c r="CK7" s="25">
        <v>167.74</v>
      </c>
      <c r="CL7" s="25">
        <v>65.25</v>
      </c>
      <c r="CM7" s="25">
        <v>65.28</v>
      </c>
      <c r="CN7" s="25">
        <v>62.65</v>
      </c>
      <c r="CO7" s="25">
        <v>62.51</v>
      </c>
      <c r="CP7" s="25">
        <v>61.28</v>
      </c>
      <c r="CQ7" s="25">
        <v>55.63</v>
      </c>
      <c r="CR7" s="25">
        <v>55.03</v>
      </c>
      <c r="CS7" s="25">
        <v>55.14</v>
      </c>
      <c r="CT7" s="25">
        <v>55.89</v>
      </c>
      <c r="CU7" s="25">
        <v>53.87</v>
      </c>
      <c r="CV7" s="25">
        <v>60.29</v>
      </c>
      <c r="CW7" s="25">
        <v>80.88</v>
      </c>
      <c r="CX7" s="25">
        <v>80.91</v>
      </c>
      <c r="CY7" s="25">
        <v>80.42</v>
      </c>
      <c r="CZ7" s="25">
        <v>80.08</v>
      </c>
      <c r="DA7" s="25">
        <v>80.459999999999994</v>
      </c>
      <c r="DB7" s="25">
        <v>82.04</v>
      </c>
      <c r="DC7" s="25">
        <v>81.900000000000006</v>
      </c>
      <c r="DD7" s="25">
        <v>81.39</v>
      </c>
      <c r="DE7" s="25">
        <v>81.27</v>
      </c>
      <c r="DF7" s="25">
        <v>79.489999999999995</v>
      </c>
      <c r="DG7" s="25">
        <v>90.12</v>
      </c>
      <c r="DH7" s="25">
        <v>63.24</v>
      </c>
      <c r="DI7" s="25">
        <v>63.01</v>
      </c>
      <c r="DJ7" s="25">
        <v>63.96</v>
      </c>
      <c r="DK7" s="25">
        <v>65.47</v>
      </c>
      <c r="DL7" s="25">
        <v>66.25</v>
      </c>
      <c r="DM7" s="25">
        <v>48.05</v>
      </c>
      <c r="DN7" s="25">
        <v>48.87</v>
      </c>
      <c r="DO7" s="25">
        <v>49.92</v>
      </c>
      <c r="DP7" s="25">
        <v>50.63</v>
      </c>
      <c r="DQ7" s="25">
        <v>50.75</v>
      </c>
      <c r="DR7" s="25">
        <v>50.88</v>
      </c>
      <c r="DS7" s="25">
        <v>0</v>
      </c>
      <c r="DT7" s="25">
        <v>0.27</v>
      </c>
      <c r="DU7" s="25">
        <v>0.27</v>
      </c>
      <c r="DV7" s="25">
        <v>0.27</v>
      </c>
      <c r="DW7" s="25">
        <v>0.27</v>
      </c>
      <c r="DX7" s="25">
        <v>13.39</v>
      </c>
      <c r="DY7" s="25">
        <v>14.85</v>
      </c>
      <c r="DZ7" s="25">
        <v>16.88</v>
      </c>
      <c r="EA7" s="25">
        <v>18.28</v>
      </c>
      <c r="EB7" s="25">
        <v>21.14</v>
      </c>
      <c r="EC7" s="25">
        <v>22.3</v>
      </c>
      <c r="ED7" s="25">
        <v>0.55000000000000004</v>
      </c>
      <c r="EE7" s="25">
        <v>0.63</v>
      </c>
      <c r="EF7" s="25">
        <v>0.53</v>
      </c>
      <c r="EG7" s="25">
        <v>0.48</v>
      </c>
      <c r="EH7" s="25">
        <v>0.26</v>
      </c>
      <c r="EI7" s="25">
        <v>0.54</v>
      </c>
      <c r="EJ7" s="25">
        <v>0.5</v>
      </c>
      <c r="EK7" s="25">
        <v>0.52</v>
      </c>
      <c r="EL7" s="25">
        <v>0.53</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2023-01-11T05:55:07Z</cp:lastPrinted>
  <dcterms:created xsi:type="dcterms:W3CDTF">2022-12-01T00:55:10Z</dcterms:created>
  <dcterms:modified xsi:type="dcterms:W3CDTF">2023-02-01T23:57:42Z</dcterms:modified>
  <cp:category/>
</cp:coreProperties>
</file>