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EBF895F3-A03B-4260-9D08-29EC8B04870A}" xr6:coauthVersionLast="47" xr6:coauthVersionMax="47" xr10:uidLastSave="{00000000-0000-0000-0000-000000000000}"/>
  <workbookProtection workbookAlgorithmName="SHA-512" workbookHashValue="+vDVLL2LrvaY8iN/v+UtE9Iv0167ysAS+83eI753F0U8zNGmv3tU/Q9pm0+s+DbG5YHQ1t3owgUZiKV7awh/lQ==" workbookSaltValue="NFoHkvyGWsURbnu7RT1izw=="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G85" i="4"/>
  <c r="F85" i="4"/>
  <c r="BB10" i="4"/>
  <c r="AT10" i="4"/>
  <c r="AL10" i="4"/>
  <c r="P10" i="4"/>
  <c r="I10" i="4"/>
  <c r="B10" i="4"/>
  <c r="AT8" i="4"/>
  <c r="AD8" i="4"/>
  <c r="P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<sst xmlns="http://schemas.openxmlformats.org/spreadsheetml/2006/main" count="228" uniqueCount="112">
  <si>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</si>
  <si>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</si>
  <si>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</si>
  <si>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</si>
  <si>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</si>
  <si>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</si>
  <si>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</si>
  <si>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</si>
  <si>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</si>
  <si>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</si>
  <si>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</si>
  <si>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</si>
  <si>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</si>
  <si>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</si>
  <si>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</si>
  <si>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</si>
  <si>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</si>
  <si>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</si>
  <si>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</si>
  <si>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</si>
  <si>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</si>
  <si>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</si>
  <si>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</si>
  <si>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</si>
  <si>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</si>
  <si>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</si>
  <si>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</si>
  <si>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</si>
  <si>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</si>
  <si>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</si>
  <si>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</si>
  <si>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</si>
  <si>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</si>
  <si>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</si>
  <si>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</si>
  <si>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</si>
  <si>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</si>
  <si>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</si>
  <si>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</si>
  <si>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</si>
  <si>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</si>
  <si>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</si>
  <si>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</si>
  <si>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</si>
  <si>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</si>
  <si>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</si>
  <si>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</si>
  <si>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</si>
  <si>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</si>
  <si>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</si>
  <si>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</si>
  <si>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</si>
  <si>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</si>
  <si>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</si>
  <si>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</si>
  <si>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</si>
  <si>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</si>
  <si>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</si>
  <si>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</si>
  <si>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</si>
  <si>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</si>
  <si>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</si>
  <si>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</si>
  <si>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</si>
  <si>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</si>
  <si>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</si>
  <si>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</si>
  <si>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</si>
  <si>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</si>
  <si>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</si>
  <si>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</si>
  <si>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</si>
  <si>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</si>
  <si>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</si>
  <si>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</si>
  <si>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</si>
  <si>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</si>
  <si>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</si>
  <si>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</si>
  <si>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</si>
  <si>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</si>
  <si>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</si>
  <si>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</si>
  <si>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</si>
  <si>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</si>
  <si>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</si>
  <si>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</si>
  <si>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</si>
  <si>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</si>
  <si>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</si>
  <si>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</si>
  <si>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</si>
  <si>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</si>
  <si>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</si>
  <si>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</si>
  <si>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</si>
  <si>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</si>
  <si>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</si>
  <si>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</si>
  <si>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</si>
  <si>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</si>
  <si>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</si>
  <si>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</si>
  <si>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</si>
  <si>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</si>
  <si>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</si>
  <si>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</si>
  <si>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</si>
  <si>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</si>
  <si>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②管路経年化率は横ばいであるが、①有形固定資産減価償却率は増加しており、施設管路の老朽化が進んでいる。
　③管路更新率は、類似団体平均値を大きく下回っている。今後も継続して計画的な更新を実施していく必要がある。</t>
    <rPh sb="2" eb="4">
      <t>カンロ</t>
    </rPh>
    <rPh sb="4" eb="7">
      <t>ケイネンカ</t>
    </rPh>
    <rPh sb="7" eb="8">
      <t>リツ</t>
    </rPh>
    <rPh sb="9" eb="10">
      <t>ヨコ</t>
    </rPh>
    <rPh sb="18" eb="28">
      <t>ユウケイコテイシサンゲンカショウキャク</t>
    </rPh>
    <rPh sb="28" eb="29">
      <t>リツ</t>
    </rPh>
    <rPh sb="30" eb="32">
      <t>ゾウカ</t>
    </rPh>
    <rPh sb="37" eb="39">
      <t>シセツ</t>
    </rPh>
    <rPh sb="39" eb="41">
      <t>カンロ</t>
    </rPh>
    <rPh sb="42" eb="45">
      <t>ロウキュウカ</t>
    </rPh>
    <rPh sb="46" eb="47">
      <t>スス</t>
    </rPh>
    <rPh sb="55" eb="57">
      <t>カンロ</t>
    </rPh>
    <rPh sb="57" eb="59">
      <t>コウシン</t>
    </rPh>
    <rPh sb="59" eb="60">
      <t>リツ</t>
    </rPh>
    <rPh sb="62" eb="64">
      <t>ルイジ</t>
    </rPh>
    <rPh sb="64" eb="66">
      <t>ダンタイ</t>
    </rPh>
    <rPh sb="66" eb="69">
      <t>ヘイキンチ</t>
    </rPh>
    <rPh sb="70" eb="71">
      <t>オオ</t>
    </rPh>
    <rPh sb="73" eb="75">
      <t>シタマワ</t>
    </rPh>
    <rPh sb="80" eb="82">
      <t>コンゴ</t>
    </rPh>
    <rPh sb="83" eb="85">
      <t>ケイゾク</t>
    </rPh>
    <rPh sb="87" eb="90">
      <t>ケイカクテキ</t>
    </rPh>
    <rPh sb="91" eb="93">
      <t>コウシン</t>
    </rPh>
    <rPh sb="94" eb="96">
      <t>ジッシ</t>
    </rPh>
    <rPh sb="100" eb="102">
      <t>ヒツヨウ</t>
    </rPh>
    <phoneticPr fontId="4"/>
  </si>
  <si>
    <t>　今後、老朽化した施設・設備・管路が増加することから、経営状況との調整を図りながら、計画的で持続的な更新をしていく必要がある。
　また、適切な水需要予測に基づくダウンサイジングやスペックダウンを実施し、財政負担の軽減及び機械設備の適正化を図る必要がある。</t>
    <rPh sb="1" eb="3">
      <t>コンゴ</t>
    </rPh>
    <rPh sb="4" eb="7">
      <t>ロウキュウカ</t>
    </rPh>
    <rPh sb="9" eb="11">
      <t>シセツ</t>
    </rPh>
    <rPh sb="12" eb="14">
      <t>セツビ</t>
    </rPh>
    <rPh sb="15" eb="17">
      <t>カンロ</t>
    </rPh>
    <rPh sb="18" eb="19">
      <t>ゾウ</t>
    </rPh>
    <rPh sb="19" eb="20">
      <t>カ</t>
    </rPh>
    <rPh sb="27" eb="29">
      <t>ケイエイ</t>
    </rPh>
    <rPh sb="29" eb="31">
      <t>ジョウキョウ</t>
    </rPh>
    <rPh sb="33" eb="35">
      <t>チョウセイ</t>
    </rPh>
    <rPh sb="36" eb="37">
      <t>ハカ</t>
    </rPh>
    <rPh sb="42" eb="45">
      <t>ケイカクテキ</t>
    </rPh>
    <rPh sb="46" eb="49">
      <t>ジゾクテキ</t>
    </rPh>
    <rPh sb="50" eb="52">
      <t>コウシン</t>
    </rPh>
    <rPh sb="57" eb="59">
      <t>ヒツヨウ</t>
    </rPh>
    <rPh sb="68" eb="70">
      <t>テキセツ</t>
    </rPh>
    <rPh sb="71" eb="72">
      <t>ミズ</t>
    </rPh>
    <rPh sb="72" eb="74">
      <t>ジュヨウ</t>
    </rPh>
    <rPh sb="74" eb="76">
      <t>ヨソク</t>
    </rPh>
    <rPh sb="77" eb="78">
      <t>モト</t>
    </rPh>
    <rPh sb="97" eb="99">
      <t>ジッシ</t>
    </rPh>
    <rPh sb="101" eb="103">
      <t>ザイセイ</t>
    </rPh>
    <rPh sb="103" eb="105">
      <t>フタン</t>
    </rPh>
    <rPh sb="106" eb="108">
      <t>ケイゲン</t>
    </rPh>
    <rPh sb="108" eb="109">
      <t>オヨ</t>
    </rPh>
    <rPh sb="110" eb="112">
      <t>キカイ</t>
    </rPh>
    <rPh sb="112" eb="114">
      <t>セツビ</t>
    </rPh>
    <rPh sb="115" eb="118">
      <t>テキセイカ</t>
    </rPh>
    <rPh sb="119" eb="120">
      <t>ハカ</t>
    </rPh>
    <rPh sb="121" eb="123">
      <t>ヒツヨウ</t>
    </rPh>
    <phoneticPr fontId="4"/>
  </si>
  <si>
    <t>　①経常収支比率は、R3年度が一時的に増加しているものの、全体的には減少傾向となっている。R4年度に電気料金の高騰等の影響で減少しているが、R5年度はエネルギー価格激変緩和対策事業等の影響で増加となった。⑥給水原価についても同様に、電気料金の影響でR4年度に増加したが、R5年度には前年度と比較して修繕工事の実施が少額であったこと、動力費がエネルギー価格激変緩和対策事業により支出減となったことにより減少しており、全体的には増加傾向となっている。
　③流動比率は増加傾向で、類似団体平均値を上回っており、経営改善はされているが、将来を見据えて、内部留保資金を増加させ、経営の安定性を担保するよう努める必要がある。
　④企業債残高対給水収益比率は、R3年度までは類似団体平均値を下回っていたが、R4年度以降については、設備投資の増加により起債額が増加したため平均値を上回っている。今後も老朽化した管路・設備の更新を行っていく必要があるため、増加していく見込みである。
　⑤料金回収率は、R4年度に基本料金免除事業を実施し、使用料の収入減は他会計補助金により補填されたため大幅減となったが、全体的には減少傾向となっている。今後も設備投資の増加により減価償却費の増加が見込まれるため、同様に減少していく見込みである。
　⑦施設利用率は類似団体と比較して高い水準となっており、おおむね適正な施設規模・設備性能であるが今後の水需要予測に基づき、ダウンサイジングやスペックダウンを引き続き検討していく。
　⑧有収率は、管路の漏水調査業務委託を実施し、漏水箇所の修繕を随時行っており、類似団体平均値を上回っているが、今後も効率的な施設活用のために継続して漏水調査を実施していく必要がある。</t>
    <rPh sb="129" eb="131">
      <t>ゾウカ</t>
    </rPh>
    <rPh sb="137" eb="139">
      <t>ネンド</t>
    </rPh>
    <rPh sb="141" eb="144">
      <t>ゼンネンド</t>
    </rPh>
    <rPh sb="145" eb="147">
      <t>ヒカク</t>
    </rPh>
    <rPh sb="200" eb="202">
      <t>ゲンショウ</t>
    </rPh>
    <rPh sb="212" eb="214">
      <t>ゾウカ</t>
    </rPh>
    <rPh sb="214" eb="21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</si>
</sst>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0.48</c:v>
                </c:pt>
                <c:pt idx="2">
                  <c:v>0.26</c:v>
                </c:pt>
                <c:pt idx="3">
                  <c:v>0.34</c:v>
                </c:pt>
                <c:pt idx="4">
                  <c:v>0.04</c:v>
                </c:pt>
              </c:numCache>
            </c:numRef>
          </c:val>
          <c:extLst>
            <c:ext xmlns:c16="http://schemas.microsoft.com/office/drawing/2014/chart" uri="{C3380CC4-5D6E-409C-BE32-E72D297353CC}">
              <c16:uniqueId val="{00000000-92A1-433E-A27D-3AD267F2DC4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0.5</c:v>
                </c:pt>
                <c:pt idx="3">
                  <c:v>0.4</c:v>
                </c:pt>
                <c:pt idx="4">
                  <c:v>0.4</c:v>
                </c:pt>
              </c:numCache>
            </c:numRef>
          </c:val>
          <c:smooth val="0"/>
          <c:extLst>
            <c:ext xmlns:c16="http://schemas.microsoft.com/office/drawing/2014/chart" uri="{C3380CC4-5D6E-409C-BE32-E72D297353CC}">
              <c16:uniqueId val="{00000001-92A1-433E-A27D-3AD267F2DC4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62.65</c:v>
                </c:pt>
                <c:pt idx="1">
                  <c:v>62.51</c:v>
                </c:pt>
                <c:pt idx="2">
                  <c:v>61.28</c:v>
                </c:pt>
                <c:pt idx="3">
                  <c:v>60.85</c:v>
                </c:pt>
                <c:pt idx="4">
                  <c:v>59.98</c:v>
                </c:pt>
              </c:numCache>
            </c:numRef>
          </c:val>
          <c:extLst>
            <c:ext xmlns:c16="http://schemas.microsoft.com/office/drawing/2014/chart" uri="{C3380CC4-5D6E-409C-BE32-E72D297353CC}">
              <c16:uniqueId val="{00000000-1B98-4489-965B-098993769D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53.87</c:v>
                </c:pt>
                <c:pt idx="3">
                  <c:v>54.49</c:v>
                </c:pt>
                <c:pt idx="4">
                  <c:v>54.8</c:v>
                </c:pt>
              </c:numCache>
            </c:numRef>
          </c:val>
          <c:smooth val="0"/>
          <c:extLst>
            <c:ext xmlns:c16="http://schemas.microsoft.com/office/drawing/2014/chart" uri="{C3380CC4-5D6E-409C-BE32-E72D297353CC}">
              <c16:uniqueId val="{00000001-1B98-4489-965B-098993769D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80.42</c:v>
                </c:pt>
                <c:pt idx="1">
                  <c:v>80.08</c:v>
                </c:pt>
                <c:pt idx="2">
                  <c:v>80.459999999999994</c:v>
                </c:pt>
                <c:pt idx="3">
                  <c:v>80.319999999999993</c:v>
                </c:pt>
                <c:pt idx="4">
                  <c:v>80.2</c:v>
                </c:pt>
              </c:numCache>
            </c:numRef>
          </c:val>
          <c:extLst>
            <c:ext xmlns:c16="http://schemas.microsoft.com/office/drawing/2014/chart" uri="{C3380CC4-5D6E-409C-BE32-E72D297353CC}">
              <c16:uniqueId val="{00000000-8A92-44A1-8DB8-DC3E8D287B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79.489999999999995</c:v>
                </c:pt>
                <c:pt idx="3">
                  <c:v>78.8</c:v>
                </c:pt>
                <c:pt idx="4">
                  <c:v>77.98</c:v>
                </c:pt>
              </c:numCache>
            </c:numRef>
          </c:val>
          <c:smooth val="0"/>
          <c:extLst>
            <c:ext xmlns:c16="http://schemas.microsoft.com/office/drawing/2014/chart" uri="{C3380CC4-5D6E-409C-BE32-E72D297353CC}">
              <c16:uniqueId val="{00000001-8A92-44A1-8DB8-DC3E8D287B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123.38</c:v>
                </c:pt>
                <c:pt idx="1">
                  <c:v>116.93</c:v>
                </c:pt>
                <c:pt idx="2">
                  <c:v>118.88</c:v>
                </c:pt>
                <c:pt idx="3">
                  <c:v>113.63</c:v>
                </c:pt>
                <c:pt idx="4">
                  <c:v>114.58</c:v>
                </c:pt>
              </c:numCache>
            </c:numRef>
          </c:val>
          <c:extLst>
            <c:ext xmlns:c16="http://schemas.microsoft.com/office/drawing/2014/chart" uri="{C3380CC4-5D6E-409C-BE32-E72D297353CC}">
              <c16:uniqueId val="{00000000-7BCF-42AE-9176-9D445F4AD5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107.81</c:v>
                </c:pt>
                <c:pt idx="3">
                  <c:v>107.21</c:v>
                </c:pt>
                <c:pt idx="4">
                  <c:v>105.97</c:v>
                </c:pt>
              </c:numCache>
            </c:numRef>
          </c:val>
          <c:smooth val="0"/>
          <c:extLst>
            <c:ext xmlns:c16="http://schemas.microsoft.com/office/drawing/2014/chart" uri="{C3380CC4-5D6E-409C-BE32-E72D297353CC}">
              <c16:uniqueId val="{00000001-7BCF-42AE-9176-9D445F4AD5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63.96</c:v>
                </c:pt>
                <c:pt idx="1">
                  <c:v>65.47</c:v>
                </c:pt>
                <c:pt idx="2">
                  <c:v>66.25</c:v>
                </c:pt>
                <c:pt idx="3">
                  <c:v>67.45</c:v>
                </c:pt>
                <c:pt idx="4">
                  <c:v>68.14</c:v>
                </c:pt>
              </c:numCache>
            </c:numRef>
          </c:val>
          <c:extLst>
            <c:ext xmlns:c16="http://schemas.microsoft.com/office/drawing/2014/chart" uri="{C3380CC4-5D6E-409C-BE32-E72D297353CC}">
              <c16:uniqueId val="{00000000-D8B0-4B15-8E7F-58945FD7BD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50.75</c:v>
                </c:pt>
                <c:pt idx="3">
                  <c:v>51.72</c:v>
                </c:pt>
                <c:pt idx="4">
                  <c:v>52.27</c:v>
                </c:pt>
              </c:numCache>
            </c:numRef>
          </c:val>
          <c:smooth val="0"/>
          <c:extLst>
            <c:ext xmlns:c16="http://schemas.microsoft.com/office/drawing/2014/chart" uri="{C3380CC4-5D6E-409C-BE32-E72D297353CC}">
              <c16:uniqueId val="{00000001-D8B0-4B15-8E7F-58945FD7BD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0.27</c:v>
                </c:pt>
                <c:pt idx="1">
                  <c:v>0.27</c:v>
                </c:pt>
                <c:pt idx="2">
                  <c:v>0.27</c:v>
                </c:pt>
                <c:pt idx="3">
                  <c:v>0.27</c:v>
                </c:pt>
                <c:pt idx="4">
                  <c:v>0.27</c:v>
                </c:pt>
              </c:numCache>
            </c:numRef>
          </c:val>
          <c:extLst>
            <c:ext xmlns:c16="http://schemas.microsoft.com/office/drawing/2014/chart" uri="{C3380CC4-5D6E-409C-BE32-E72D297353CC}">
              <c16:uniqueId val="{00000000-8339-4B74-ADD1-5CA6755299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21.14</c:v>
                </c:pt>
                <c:pt idx="3">
                  <c:v>22.12</c:v>
                </c:pt>
                <c:pt idx="4">
                  <c:v>25.67</c:v>
                </c:pt>
              </c:numCache>
            </c:numRef>
          </c:val>
          <c:smooth val="0"/>
          <c:extLst>
            <c:ext xmlns:c16="http://schemas.microsoft.com/office/drawing/2014/chart" uri="{C3380CC4-5D6E-409C-BE32-E72D297353CC}">
              <c16:uniqueId val="{00000001-8339-4B74-ADD1-5CA6755299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A7-4DF2-AF8F-090662089A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8.86</c:v>
                </c:pt>
                <c:pt idx="3">
                  <c:v>7.65</c:v>
                </c:pt>
                <c:pt idx="4">
                  <c:v>8.52</c:v>
                </c:pt>
              </c:numCache>
            </c:numRef>
          </c:val>
          <c:smooth val="0"/>
          <c:extLst>
            <c:ext xmlns:c16="http://schemas.microsoft.com/office/drawing/2014/chart" uri="{C3380CC4-5D6E-409C-BE32-E72D297353CC}">
              <c16:uniqueId val="{00000001-ACA7-4DF2-AF8F-090662089A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360.03</c:v>
                </c:pt>
                <c:pt idx="1">
                  <c:v>444.17</c:v>
                </c:pt>
                <c:pt idx="2">
                  <c:v>507.15</c:v>
                </c:pt>
                <c:pt idx="3">
                  <c:v>546.66999999999996</c:v>
                </c:pt>
                <c:pt idx="4">
                  <c:v>607.22</c:v>
                </c:pt>
              </c:numCache>
            </c:numRef>
          </c:val>
          <c:extLst>
            <c:ext xmlns:c16="http://schemas.microsoft.com/office/drawing/2014/chart" uri="{C3380CC4-5D6E-409C-BE32-E72D297353CC}">
              <c16:uniqueId val="{00000000-F2BF-4B19-A9C4-EA98584D67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384.23</c:v>
                </c:pt>
                <c:pt idx="3">
                  <c:v>364.3</c:v>
                </c:pt>
                <c:pt idx="4">
                  <c:v>378.87</c:v>
                </c:pt>
              </c:numCache>
            </c:numRef>
          </c:val>
          <c:smooth val="0"/>
          <c:extLst>
            <c:ext xmlns:c16="http://schemas.microsoft.com/office/drawing/2014/chart" uri="{C3380CC4-5D6E-409C-BE32-E72D297353CC}">
              <c16:uniqueId val="{00000001-F2BF-4B19-A9C4-EA98584D67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385.58</c:v>
                </c:pt>
                <c:pt idx="1">
                  <c:v>399.05</c:v>
                </c:pt>
                <c:pt idx="2">
                  <c:v>414.9</c:v>
                </c:pt>
                <c:pt idx="3">
                  <c:v>520.95000000000005</c:v>
                </c:pt>
                <c:pt idx="4">
                  <c:v>435.19</c:v>
                </c:pt>
              </c:numCache>
            </c:numRef>
          </c:val>
          <c:extLst>
            <c:ext xmlns:c16="http://schemas.microsoft.com/office/drawing/2014/chart" uri="{C3380CC4-5D6E-409C-BE32-E72D297353CC}">
              <c16:uniqueId val="{00000000-B8F5-4348-AC7B-50210F6F97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439.43</c:v>
                </c:pt>
                <c:pt idx="3">
                  <c:v>438.41</c:v>
                </c:pt>
                <c:pt idx="4">
                  <c:v>430.23</c:v>
                </c:pt>
              </c:numCache>
            </c:numRef>
          </c:val>
          <c:smooth val="0"/>
          <c:extLst>
            <c:ext xmlns:c16="http://schemas.microsoft.com/office/drawing/2014/chart" uri="{C3380CC4-5D6E-409C-BE32-E72D297353CC}">
              <c16:uniqueId val="{00000001-B8F5-4348-AC7B-50210F6F97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122.4</c:v>
                </c:pt>
                <c:pt idx="1">
                  <c:v>117.88</c:v>
                </c:pt>
                <c:pt idx="2">
                  <c:v>120.17</c:v>
                </c:pt>
                <c:pt idx="3">
                  <c:v>91.56</c:v>
                </c:pt>
                <c:pt idx="4">
                  <c:v>115.7</c:v>
                </c:pt>
              </c:numCache>
            </c:numRef>
          </c:val>
          <c:extLst>
            <c:ext xmlns:c16="http://schemas.microsoft.com/office/drawing/2014/chart" uri="{C3380CC4-5D6E-409C-BE32-E72D297353CC}">
              <c16:uniqueId val="{00000000-5800-4806-A983-5710139F42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94.41</c:v>
                </c:pt>
                <c:pt idx="3">
                  <c:v>90.96</c:v>
                </c:pt>
                <c:pt idx="4">
                  <c:v>90.66</c:v>
                </c:pt>
              </c:numCache>
            </c:numRef>
          </c:val>
          <c:smooth val="0"/>
          <c:extLst>
            <c:ext xmlns:c16="http://schemas.microsoft.com/office/drawing/2014/chart" uri="{C3380CC4-5D6E-409C-BE32-E72D297353CC}">
              <c16:uniqueId val="{00000001-5800-4806-A983-5710139F42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184.53</c:v>
                </c:pt>
                <c:pt idx="1">
                  <c:v>193.32</c:v>
                </c:pt>
                <c:pt idx="2">
                  <c:v>190.65</c:v>
                </c:pt>
                <c:pt idx="3">
                  <c:v>202.52</c:v>
                </c:pt>
                <c:pt idx="4">
                  <c:v>198.54</c:v>
                </c:pt>
              </c:numCache>
            </c:numRef>
          </c:val>
          <c:extLst>
            <c:ext xmlns:c16="http://schemas.microsoft.com/office/drawing/2014/chart" uri="{C3380CC4-5D6E-409C-BE32-E72D297353CC}">
              <c16:uniqueId val="{00000000-9D34-41FF-8BC1-3DFFEE78BC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192.13</c:v>
                </c:pt>
                <c:pt idx="3">
                  <c:v>197.04</c:v>
                </c:pt>
                <c:pt idx="4">
                  <c:v>199.33</c:v>
                </c:pt>
              </c:numCache>
            </c:numRef>
          </c:val>
          <c:smooth val="0"/>
          <c:extLst>
            <c:ext xmlns:c16="http://schemas.microsoft.com/office/drawing/2014/chart" uri="{C3380CC4-5D6E-409C-BE32-E72D297353CC}">
              <c16:uniqueId val="{00000001-9D34-41FF-8BC1-3DFFEE78BC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栃木県　那珂川町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14560</v>
      </c>
      <c r="AM8" s="65"/>
      <c r="AN8" s="65"/>
      <c r="AO8" s="65"/>
      <c r="AP8" s="65"/>
      <c r="AQ8" s="65"/>
      <c r="AR8" s="65"/>
      <c r="AS8" s="65"/>
      <c r="AT8" s="36">
        <f>データ!$S$6</f>
        <v>192.78</v>
      </c>
      <c r="AU8" s="37"/>
      <c r="AV8" s="37"/>
      <c r="AW8" s="37"/>
      <c r="AX8" s="37"/>
      <c r="AY8" s="37"/>
      <c r="AZ8" s="37"/>
      <c r="BA8" s="37"/>
      <c r="BB8" s="54">
        <f>データ!$T$6</f>
        <v>75.53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63.13</v>
      </c>
      <c r="J10" s="37"/>
      <c r="K10" s="37"/>
      <c r="L10" s="37"/>
      <c r="M10" s="37"/>
      <c r="N10" s="37"/>
      <c r="O10" s="64"/>
      <c r="P10" s="54">
        <f>データ!$P$6</f>
        <v>96.85</v>
      </c>
      <c r="Q10" s="54"/>
      <c r="R10" s="54"/>
      <c r="S10" s="54"/>
      <c r="T10" s="54"/>
      <c r="U10" s="54"/>
      <c r="V10" s="54"/>
      <c r="W10" s="65">
        <f>データ!$Q$6</f>
        <v>4290</v>
      </c>
      <c r="X10" s="65"/>
      <c r="Y10" s="65"/>
      <c r="Z10" s="65"/>
      <c r="AA10" s="65"/>
      <c r="AB10" s="65"/>
      <c r="AC10" s="65"/>
      <c r="AD10" s="2"/>
      <c r="AE10" s="2"/>
      <c r="AF10" s="2"/>
      <c r="AG10" s="2"/>
      <c r="AH10" s="2"/>
      <c r="AI10" s="2"/>
      <c r="AJ10" s="2"/>
      <c r="AK10" s="2"/>
      <c r="AL10" s="65">
        <f>データ!$U$6</f>
        <v>13949</v>
      </c>
      <c r="AM10" s="65"/>
      <c r="AN10" s="65"/>
      <c r="AO10" s="65"/>
      <c r="AP10" s="65"/>
      <c r="AQ10" s="65"/>
      <c r="AR10" s="65"/>
      <c r="AS10" s="65"/>
      <c r="AT10" s="36">
        <f>データ!$V$6</f>
        <v>192.78</v>
      </c>
      <c r="AU10" s="37"/>
      <c r="AV10" s="37"/>
      <c r="AW10" s="37"/>
      <c r="AX10" s="37"/>
      <c r="AY10" s="37"/>
      <c r="AZ10" s="37"/>
      <c r="BA10" s="37"/>
      <c r="BB10" s="54">
        <f>データ!$W$6</f>
        <v>72.36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111</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N0sZ3b08BtBG/1yBGz2qG283pwCsHNUXRvM0mC1yeipQqO1F7W8PfXOVcjSxI3gtrtxmZyifAsVZA6Bvvtygw==" saltValue="HCzjSj8IZT+GqX++B5f4c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94111</v>
      </c>
      <c r="D6" s="20">
        <f t="shared" si="3"/>
        <v>46</v>
      </c>
      <c r="E6" s="20">
        <f t="shared" si="3"/>
        <v>1</v>
      </c>
      <c r="F6" s="20">
        <f t="shared" si="3"/>
        <v>0</v>
      </c>
      <c r="G6" s="20">
        <f t="shared" si="3"/>
        <v>1</v>
      </c>
      <c r="H6" s="20" t="str">
        <f t="shared" si="3"/>
        <v>栃木県　那珂川町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63.13</v>
      </c>
      <c r="P6" s="21">
        <f t="shared" si="3"/>
        <v>96.85</v>
      </c>
      <c r="Q6" s="21">
        <f t="shared" si="3"/>
        <v>4290</v>
      </c>
      <c r="R6" s="21">
        <f t="shared" si="3"/>
        <v>14560</v>
      </c>
      <c r="S6" s="21">
        <f t="shared" si="3"/>
        <v>192.78</v>
      </c>
      <c r="T6" s="21">
        <f t="shared" si="3"/>
        <v>75.53</v>
      </c>
      <c r="U6" s="21">
        <f t="shared" si="3"/>
        <v>13949</v>
      </c>
      <c r="V6" s="21">
        <f t="shared" si="3"/>
        <v>192.78</v>
      </c>
      <c r="W6" s="21">
        <f t="shared" si="3"/>
        <v>72.36</v>
      </c>
      <c r="X6" s="22">
        <f>IF(X7="",NA(),X7)</f>
        <v>123.38</v>
      </c>
      <c r="Y6" s="22">
        <f t="shared" ref="Y6:AG6" si="4">IF(Y7="",NA(),Y7)</f>
        <v>116.93</v>
      </c>
      <c r="Z6" s="22">
        <f t="shared" si="4"/>
        <v>118.88</v>
      </c>
      <c r="AA6" s="22">
        <f t="shared" si="4"/>
        <v>113.63</v>
      </c>
      <c r="AB6" s="22">
        <f t="shared" si="4"/>
        <v>114.58</v>
      </c>
      <c r="AC6" s="22">
        <f t="shared" si="4"/>
        <v>108.61</v>
      </c>
      <c r="AD6" s="22">
        <f t="shared" si="4"/>
        <v>108.35</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8.86</v>
      </c>
      <c r="AQ6" s="22">
        <f t="shared" si="5"/>
        <v>7.65</v>
      </c>
      <c r="AR6" s="22">
        <f t="shared" si="5"/>
        <v>8.52</v>
      </c>
      <c r="AS6" s="21" t="str">
        <f>IF(AS7="","",IF(AS7="-","【-】","【"&amp;SUBSTITUTE(TEXT(AS7,"#,##0.00"),"-","△")&amp;"】"))</f>
        <v>【1.50】</v>
      </c>
      <c r="AT6" s="22">
        <f>IF(AT7="",NA(),AT7)</f>
        <v>360.03</v>
      </c>
      <c r="AU6" s="22">
        <f t="shared" ref="AU6:BC6" si="6">IF(AU7="",NA(),AU7)</f>
        <v>444.17</v>
      </c>
      <c r="AV6" s="22">
        <f t="shared" si="6"/>
        <v>507.15</v>
      </c>
      <c r="AW6" s="22">
        <f t="shared" si="6"/>
        <v>546.66999999999996</v>
      </c>
      <c r="AX6" s="22">
        <f t="shared" si="6"/>
        <v>607.22</v>
      </c>
      <c r="AY6" s="22">
        <f t="shared" si="6"/>
        <v>379.08</v>
      </c>
      <c r="AZ6" s="22">
        <f t="shared" si="6"/>
        <v>367.55</v>
      </c>
      <c r="BA6" s="22">
        <f t="shared" si="6"/>
        <v>384.23</v>
      </c>
      <c r="BB6" s="22">
        <f t="shared" si="6"/>
        <v>364.3</v>
      </c>
      <c r="BC6" s="22">
        <f t="shared" si="6"/>
        <v>378.87</v>
      </c>
      <c r="BD6" s="21" t="str">
        <f>IF(BD7="","",IF(BD7="-","【-】","【"&amp;SUBSTITUTE(TEXT(BD7,"#,##0.00"),"-","△")&amp;"】"))</f>
        <v>【243.36】</v>
      </c>
      <c r="BE6" s="22">
        <f>IF(BE7="",NA(),BE7)</f>
        <v>385.58</v>
      </c>
      <c r="BF6" s="22">
        <f t="shared" ref="BF6:BN6" si="7">IF(BF7="",NA(),BF7)</f>
        <v>399.05</v>
      </c>
      <c r="BG6" s="22">
        <f t="shared" si="7"/>
        <v>414.9</v>
      </c>
      <c r="BH6" s="22">
        <f t="shared" si="7"/>
        <v>520.95000000000005</v>
      </c>
      <c r="BI6" s="22">
        <f t="shared" si="7"/>
        <v>435.19</v>
      </c>
      <c r="BJ6" s="22">
        <f t="shared" si="7"/>
        <v>398.98</v>
      </c>
      <c r="BK6" s="22">
        <f t="shared" si="7"/>
        <v>418.68</v>
      </c>
      <c r="BL6" s="22">
        <f t="shared" si="7"/>
        <v>439.43</v>
      </c>
      <c r="BM6" s="22">
        <f t="shared" si="7"/>
        <v>438.41</v>
      </c>
      <c r="BN6" s="22">
        <f t="shared" si="7"/>
        <v>430.23</v>
      </c>
      <c r="BO6" s="21" t="str">
        <f>IF(BO7="","",IF(BO7="-","【-】","【"&amp;SUBSTITUTE(TEXT(BO7,"#,##0.00"),"-","△")&amp;"】"))</f>
        <v>【265.93】</v>
      </c>
      <c r="BP6" s="22">
        <f>IF(BP7="",NA(),BP7)</f>
        <v>122.4</v>
      </c>
      <c r="BQ6" s="22">
        <f t="shared" ref="BQ6:BY6" si="8">IF(BQ7="",NA(),BQ7)</f>
        <v>117.88</v>
      </c>
      <c r="BR6" s="22">
        <f t="shared" si="8"/>
        <v>120.17</v>
      </c>
      <c r="BS6" s="22">
        <f t="shared" si="8"/>
        <v>91.56</v>
      </c>
      <c r="BT6" s="22">
        <f t="shared" si="8"/>
        <v>115.7</v>
      </c>
      <c r="BU6" s="22">
        <f t="shared" si="8"/>
        <v>98.64</v>
      </c>
      <c r="BV6" s="22">
        <f t="shared" si="8"/>
        <v>94.78</v>
      </c>
      <c r="BW6" s="22">
        <f t="shared" si="8"/>
        <v>94.41</v>
      </c>
      <c r="BX6" s="22">
        <f t="shared" si="8"/>
        <v>90.96</v>
      </c>
      <c r="BY6" s="22">
        <f t="shared" si="8"/>
        <v>90.66</v>
      </c>
      <c r="BZ6" s="21" t="str">
        <f>IF(BZ7="","",IF(BZ7="-","【-】","【"&amp;SUBSTITUTE(TEXT(BZ7,"#,##0.00"),"-","△")&amp;"】"))</f>
        <v>【97.82】</v>
      </c>
      <c r="CA6" s="22">
        <f>IF(CA7="",NA(),CA7)</f>
        <v>184.53</v>
      </c>
      <c r="CB6" s="22">
        <f t="shared" ref="CB6:CJ6" si="9">IF(CB7="",NA(),CB7)</f>
        <v>193.32</v>
      </c>
      <c r="CC6" s="22">
        <f t="shared" si="9"/>
        <v>190.65</v>
      </c>
      <c r="CD6" s="22">
        <f t="shared" si="9"/>
        <v>202.52</v>
      </c>
      <c r="CE6" s="22">
        <f t="shared" si="9"/>
        <v>198.54</v>
      </c>
      <c r="CF6" s="22">
        <f t="shared" si="9"/>
        <v>178.92</v>
      </c>
      <c r="CG6" s="22">
        <f t="shared" si="9"/>
        <v>181.3</v>
      </c>
      <c r="CH6" s="22">
        <f t="shared" si="9"/>
        <v>192.13</v>
      </c>
      <c r="CI6" s="22">
        <f t="shared" si="9"/>
        <v>197.04</v>
      </c>
      <c r="CJ6" s="22">
        <f t="shared" si="9"/>
        <v>199.33</v>
      </c>
      <c r="CK6" s="21" t="str">
        <f>IF(CK7="","",IF(CK7="-","【-】","【"&amp;SUBSTITUTE(TEXT(CK7,"#,##0.00"),"-","△")&amp;"】"))</f>
        <v>【177.56】</v>
      </c>
      <c r="CL6" s="22">
        <f>IF(CL7="",NA(),CL7)</f>
        <v>62.65</v>
      </c>
      <c r="CM6" s="22">
        <f t="shared" ref="CM6:CU6" si="10">IF(CM7="",NA(),CM7)</f>
        <v>62.51</v>
      </c>
      <c r="CN6" s="22">
        <f t="shared" si="10"/>
        <v>61.28</v>
      </c>
      <c r="CO6" s="22">
        <f t="shared" si="10"/>
        <v>60.85</v>
      </c>
      <c r="CP6" s="22">
        <f t="shared" si="10"/>
        <v>59.98</v>
      </c>
      <c r="CQ6" s="22">
        <f t="shared" si="10"/>
        <v>55.14</v>
      </c>
      <c r="CR6" s="22">
        <f t="shared" si="10"/>
        <v>55.89</v>
      </c>
      <c r="CS6" s="22">
        <f t="shared" si="10"/>
        <v>53.87</v>
      </c>
      <c r="CT6" s="22">
        <f t="shared" si="10"/>
        <v>54.49</v>
      </c>
      <c r="CU6" s="22">
        <f t="shared" si="10"/>
        <v>54.8</v>
      </c>
      <c r="CV6" s="21" t="str">
        <f>IF(CV7="","",IF(CV7="-","【-】","【"&amp;SUBSTITUTE(TEXT(CV7,"#,##0.00"),"-","△")&amp;"】"))</f>
        <v>【59.81】</v>
      </c>
      <c r="CW6" s="22">
        <f>IF(CW7="",NA(),CW7)</f>
        <v>80.42</v>
      </c>
      <c r="CX6" s="22">
        <f t="shared" ref="CX6:DF6" si="11">IF(CX7="",NA(),CX7)</f>
        <v>80.08</v>
      </c>
      <c r="CY6" s="22">
        <f t="shared" si="11"/>
        <v>80.459999999999994</v>
      </c>
      <c r="CZ6" s="22">
        <f t="shared" si="11"/>
        <v>80.319999999999993</v>
      </c>
      <c r="DA6" s="22">
        <f t="shared" si="11"/>
        <v>80.2</v>
      </c>
      <c r="DB6" s="22">
        <f t="shared" si="11"/>
        <v>81.39</v>
      </c>
      <c r="DC6" s="22">
        <f t="shared" si="11"/>
        <v>81.27</v>
      </c>
      <c r="DD6" s="22">
        <f t="shared" si="11"/>
        <v>79.489999999999995</v>
      </c>
      <c r="DE6" s="22">
        <f t="shared" si="11"/>
        <v>78.8</v>
      </c>
      <c r="DF6" s="22">
        <f t="shared" si="11"/>
        <v>77.98</v>
      </c>
      <c r="DG6" s="21" t="str">
        <f>IF(DG7="","",IF(DG7="-","【-】","【"&amp;SUBSTITUTE(TEXT(DG7,"#,##0.00"),"-","△")&amp;"】"))</f>
        <v>【89.42】</v>
      </c>
      <c r="DH6" s="22">
        <f>IF(DH7="",NA(),DH7)</f>
        <v>63.96</v>
      </c>
      <c r="DI6" s="22">
        <f t="shared" ref="DI6:DQ6" si="12">IF(DI7="",NA(),DI7)</f>
        <v>65.47</v>
      </c>
      <c r="DJ6" s="22">
        <f t="shared" si="12"/>
        <v>66.25</v>
      </c>
      <c r="DK6" s="22">
        <f t="shared" si="12"/>
        <v>67.45</v>
      </c>
      <c r="DL6" s="22">
        <f t="shared" si="12"/>
        <v>68.14</v>
      </c>
      <c r="DM6" s="22">
        <f t="shared" si="12"/>
        <v>49.92</v>
      </c>
      <c r="DN6" s="22">
        <f t="shared" si="12"/>
        <v>50.63</v>
      </c>
      <c r="DO6" s="22">
        <f t="shared" si="12"/>
        <v>50.75</v>
      </c>
      <c r="DP6" s="22">
        <f t="shared" si="12"/>
        <v>51.72</v>
      </c>
      <c r="DQ6" s="22">
        <f t="shared" si="12"/>
        <v>52.27</v>
      </c>
      <c r="DR6" s="21" t="str">
        <f>IF(DR7="","",IF(DR7="-","【-】","【"&amp;SUBSTITUTE(TEXT(DR7,"#,##0.00"),"-","△")&amp;"】"))</f>
        <v>【52.02】</v>
      </c>
      <c r="DS6" s="22">
        <f>IF(DS7="",NA(),DS7)</f>
        <v>0.27</v>
      </c>
      <c r="DT6" s="22">
        <f t="shared" ref="DT6:EB6" si="13">IF(DT7="",NA(),DT7)</f>
        <v>0.27</v>
      </c>
      <c r="DU6" s="22">
        <f t="shared" si="13"/>
        <v>0.27</v>
      </c>
      <c r="DV6" s="22">
        <f t="shared" si="13"/>
        <v>0.27</v>
      </c>
      <c r="DW6" s="22">
        <f t="shared" si="13"/>
        <v>0.27</v>
      </c>
      <c r="DX6" s="22">
        <f t="shared" si="13"/>
        <v>16.88</v>
      </c>
      <c r="DY6" s="22">
        <f t="shared" si="13"/>
        <v>18.28</v>
      </c>
      <c r="DZ6" s="22">
        <f t="shared" si="13"/>
        <v>21.14</v>
      </c>
      <c r="EA6" s="22">
        <f t="shared" si="13"/>
        <v>22.12</v>
      </c>
      <c r="EB6" s="22">
        <f t="shared" si="13"/>
        <v>25.67</v>
      </c>
      <c r="EC6" s="21" t="str">
        <f>IF(EC7="","",IF(EC7="-","【-】","【"&amp;SUBSTITUTE(TEXT(EC7,"#,##0.00"),"-","△")&amp;"】"))</f>
        <v>【25.37】</v>
      </c>
      <c r="ED6" s="22">
        <f>IF(ED7="",NA(),ED7)</f>
        <v>0.53</v>
      </c>
      <c r="EE6" s="22">
        <f t="shared" ref="EE6:EM6" si="14">IF(EE7="",NA(),EE7)</f>
        <v>0.48</v>
      </c>
      <c r="EF6" s="22">
        <f t="shared" si="14"/>
        <v>0.26</v>
      </c>
      <c r="EG6" s="22">
        <f t="shared" si="14"/>
        <v>0.34</v>
      </c>
      <c r="EH6" s="22">
        <f t="shared" si="14"/>
        <v>0.04</v>
      </c>
      <c r="EI6" s="22">
        <f t="shared" si="14"/>
        <v>0.52</v>
      </c>
      <c r="EJ6" s="22">
        <f t="shared" si="14"/>
        <v>0.53</v>
      </c>
      <c r="EK6" s="22">
        <f t="shared" si="14"/>
        <v>0.5</v>
      </c>
      <c r="EL6" s="22">
        <f t="shared" si="14"/>
        <v>0.4</v>
      </c>
      <c r="EM6" s="22">
        <f t="shared" si="14"/>
        <v>0.4</v>
      </c>
      <c r="EN6" s="21" t="str">
        <f>IF(EN7="","",IF(EN7="-","【-】","【"&amp;SUBSTITUTE(TEXT(EN7,"#,##0.00"),"-","△")&amp;"】"))</f>
        <v>【0.62】</v>
      </c>
    </row>
    <row r="7" spans="1:144" s="23" customFormat="1" x14ac:dyDescent="0.2">
      <c r="A7" s="15"/>
      <c r="B7" s="24">
        <v>2023</v>
      </c>
      <c r="C7" s="24">
        <v>94111</v>
      </c>
      <c r="D7" s="24">
        <v>46</v>
      </c>
      <c r="E7" s="24">
        <v>1</v>
      </c>
      <c r="F7" s="24">
        <v>0</v>
      </c>
      <c r="G7" s="24">
        <v>1</v>
      </c>
      <c r="H7" s="24" t="s">
        <v>93</v>
      </c>
      <c r="I7" s="24" t="s">
        <v>94</v>
      </c>
      <c r="J7" s="24" t="s">
        <v>95</v>
      </c>
      <c r="K7" s="24" t="s">
        <v>96</v>
      </c>
      <c r="L7" s="24" t="s">
        <v>97</v>
      </c>
      <c r="M7" s="24" t="s">
        <v>98</v>
      </c>
      <c r="N7" s="25" t="s">
        <v>99</v>
      </c>
      <c r="O7" s="25">
        <v>63.13</v>
      </c>
      <c r="P7" s="25">
        <v>96.85</v>
      </c>
      <c r="Q7" s="25">
        <v>4290</v>
      </c>
      <c r="R7" s="25">
        <v>14560</v>
      </c>
      <c r="S7" s="25">
        <v>192.78</v>
      </c>
      <c r="T7" s="25">
        <v>75.53</v>
      </c>
      <c r="U7" s="25">
        <v>13949</v>
      </c>
      <c r="V7" s="25">
        <v>192.78</v>
      </c>
      <c r="W7" s="25">
        <v>72.36</v>
      </c>
      <c r="X7" s="25">
        <v>123.38</v>
      </c>
      <c r="Y7" s="25">
        <v>116.93</v>
      </c>
      <c r="Z7" s="25">
        <v>118.88</v>
      </c>
      <c r="AA7" s="25">
        <v>113.63</v>
      </c>
      <c r="AB7" s="25">
        <v>114.58</v>
      </c>
      <c r="AC7" s="25">
        <v>108.61</v>
      </c>
      <c r="AD7" s="25">
        <v>108.35</v>
      </c>
      <c r="AE7" s="25">
        <v>107.81</v>
      </c>
      <c r="AF7" s="25">
        <v>107.21</v>
      </c>
      <c r="AG7" s="25">
        <v>105.97</v>
      </c>
      <c r="AH7" s="25">
        <v>108.24</v>
      </c>
      <c r="AI7" s="25">
        <v>0</v>
      </c>
      <c r="AJ7" s="25">
        <v>0</v>
      </c>
      <c r="AK7" s="25">
        <v>0</v>
      </c>
      <c r="AL7" s="25">
        <v>0</v>
      </c>
      <c r="AM7" s="25">
        <v>0</v>
      </c>
      <c r="AN7" s="25">
        <v>3.59</v>
      </c>
      <c r="AO7" s="25">
        <v>3.98</v>
      </c>
      <c r="AP7" s="25">
        <v>8.86</v>
      </c>
      <c r="AQ7" s="25">
        <v>7.65</v>
      </c>
      <c r="AR7" s="25">
        <v>8.52</v>
      </c>
      <c r="AS7" s="25">
        <v>1.5</v>
      </c>
      <c r="AT7" s="25">
        <v>360.03</v>
      </c>
      <c r="AU7" s="25">
        <v>444.17</v>
      </c>
      <c r="AV7" s="25">
        <v>507.15</v>
      </c>
      <c r="AW7" s="25">
        <v>546.66999999999996</v>
      </c>
      <c r="AX7" s="25">
        <v>607.22</v>
      </c>
      <c r="AY7" s="25">
        <v>379.08</v>
      </c>
      <c r="AZ7" s="25">
        <v>367.55</v>
      </c>
      <c r="BA7" s="25">
        <v>384.23</v>
      </c>
      <c r="BB7" s="25">
        <v>364.3</v>
      </c>
      <c r="BC7" s="25">
        <v>378.87</v>
      </c>
      <c r="BD7" s="25">
        <v>243.36</v>
      </c>
      <c r="BE7" s="25">
        <v>385.58</v>
      </c>
      <c r="BF7" s="25">
        <v>399.05</v>
      </c>
      <c r="BG7" s="25">
        <v>414.9</v>
      </c>
      <c r="BH7" s="25">
        <v>520.95000000000005</v>
      </c>
      <c r="BI7" s="25">
        <v>435.19</v>
      </c>
      <c r="BJ7" s="25">
        <v>398.98</v>
      </c>
      <c r="BK7" s="25">
        <v>418.68</v>
      </c>
      <c r="BL7" s="25">
        <v>439.43</v>
      </c>
      <c r="BM7" s="25">
        <v>438.41</v>
      </c>
      <c r="BN7" s="25">
        <v>430.23</v>
      </c>
      <c r="BO7" s="25">
        <v>265.93</v>
      </c>
      <c r="BP7" s="25">
        <v>122.4</v>
      </c>
      <c r="BQ7" s="25">
        <v>117.88</v>
      </c>
      <c r="BR7" s="25">
        <v>120.17</v>
      </c>
      <c r="BS7" s="25">
        <v>91.56</v>
      </c>
      <c r="BT7" s="25">
        <v>115.7</v>
      </c>
      <c r="BU7" s="25">
        <v>98.64</v>
      </c>
      <c r="BV7" s="25">
        <v>94.78</v>
      </c>
      <c r="BW7" s="25">
        <v>94.41</v>
      </c>
      <c r="BX7" s="25">
        <v>90.96</v>
      </c>
      <c r="BY7" s="25">
        <v>90.66</v>
      </c>
      <c r="BZ7" s="25">
        <v>97.82</v>
      </c>
      <c r="CA7" s="25">
        <v>184.53</v>
      </c>
      <c r="CB7" s="25">
        <v>193.32</v>
      </c>
      <c r="CC7" s="25">
        <v>190.65</v>
      </c>
      <c r="CD7" s="25">
        <v>202.52</v>
      </c>
      <c r="CE7" s="25">
        <v>198.54</v>
      </c>
      <c r="CF7" s="25">
        <v>178.92</v>
      </c>
      <c r="CG7" s="25">
        <v>181.3</v>
      </c>
      <c r="CH7" s="25">
        <v>192.13</v>
      </c>
      <c r="CI7" s="25">
        <v>197.04</v>
      </c>
      <c r="CJ7" s="25">
        <v>199.33</v>
      </c>
      <c r="CK7" s="25">
        <v>177.56</v>
      </c>
      <c r="CL7" s="25">
        <v>62.65</v>
      </c>
      <c r="CM7" s="25">
        <v>62.51</v>
      </c>
      <c r="CN7" s="25">
        <v>61.28</v>
      </c>
      <c r="CO7" s="25">
        <v>60.85</v>
      </c>
      <c r="CP7" s="25">
        <v>59.98</v>
      </c>
      <c r="CQ7" s="25">
        <v>55.14</v>
      </c>
      <c r="CR7" s="25">
        <v>55.89</v>
      </c>
      <c r="CS7" s="25">
        <v>53.87</v>
      </c>
      <c r="CT7" s="25">
        <v>54.49</v>
      </c>
      <c r="CU7" s="25">
        <v>54.8</v>
      </c>
      <c r="CV7" s="25">
        <v>59.81</v>
      </c>
      <c r="CW7" s="25">
        <v>80.42</v>
      </c>
      <c r="CX7" s="25">
        <v>80.08</v>
      </c>
      <c r="CY7" s="25">
        <v>80.459999999999994</v>
      </c>
      <c r="CZ7" s="25">
        <v>80.319999999999993</v>
      </c>
      <c r="DA7" s="25">
        <v>80.2</v>
      </c>
      <c r="DB7" s="25">
        <v>81.39</v>
      </c>
      <c r="DC7" s="25">
        <v>81.27</v>
      </c>
      <c r="DD7" s="25">
        <v>79.489999999999995</v>
      </c>
      <c r="DE7" s="25">
        <v>78.8</v>
      </c>
      <c r="DF7" s="25">
        <v>77.98</v>
      </c>
      <c r="DG7" s="25">
        <v>89.42</v>
      </c>
      <c r="DH7" s="25">
        <v>63.96</v>
      </c>
      <c r="DI7" s="25">
        <v>65.47</v>
      </c>
      <c r="DJ7" s="25">
        <v>66.25</v>
      </c>
      <c r="DK7" s="25">
        <v>67.45</v>
      </c>
      <c r="DL7" s="25">
        <v>68.14</v>
      </c>
      <c r="DM7" s="25">
        <v>49.92</v>
      </c>
      <c r="DN7" s="25">
        <v>50.63</v>
      </c>
      <c r="DO7" s="25">
        <v>50.75</v>
      </c>
      <c r="DP7" s="25">
        <v>51.72</v>
      </c>
      <c r="DQ7" s="25">
        <v>52.27</v>
      </c>
      <c r="DR7" s="25">
        <v>52.02</v>
      </c>
      <c r="DS7" s="25">
        <v>0.27</v>
      </c>
      <c r="DT7" s="25">
        <v>0.27</v>
      </c>
      <c r="DU7" s="25">
        <v>0.27</v>
      </c>
      <c r="DV7" s="25">
        <v>0.27</v>
      </c>
      <c r="DW7" s="25">
        <v>0.27</v>
      </c>
      <c r="DX7" s="25">
        <v>16.88</v>
      </c>
      <c r="DY7" s="25">
        <v>18.28</v>
      </c>
      <c r="DZ7" s="25">
        <v>21.14</v>
      </c>
      <c r="EA7" s="25">
        <v>22.12</v>
      </c>
      <c r="EB7" s="25">
        <v>25.67</v>
      </c>
      <c r="EC7" s="25">
        <v>25.37</v>
      </c>
      <c r="ED7" s="25">
        <v>0.53</v>
      </c>
      <c r="EE7" s="25">
        <v>0.48</v>
      </c>
      <c r="EF7" s="25">
        <v>0.26</v>
      </c>
      <c r="EG7" s="25">
        <v>0.34</v>
      </c>
      <c r="EH7" s="25">
        <v>0.04</v>
      </c>
      <c r="EI7" s="25">
        <v>0.52</v>
      </c>
      <c r="EJ7" s="25">
        <v>0.53</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2025-01-24T06:46:18Z</dcterms:created>
  <dcterms:modified xsi:type="dcterms:W3CDTF">2025-02-28T10:11:32Z</dcterms:modified>
  <cp:category/>
</cp:coreProperties>
</file>