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EAA9AE19-FDB8-4E8B-93F7-EDAED5FCFBCD}" xr6:coauthVersionLast="47" xr6:coauthVersionMax="47" xr10:uidLastSave="{00000000-0000-0000-0000-000000000000}"/>
  <workbookProtection workbookAlgorithmName="SHA-512" workbookHashValue="Kod0g4kZukHOXe1p/iL61Wn4T/YH64f2J6iHU9f0kHCDAYN056GMvAgqf8I0AWuLnKec5UziJuTubupu7sCm+Q==" workbookSaltValue="EFJzYdKDUtbrvyydHE8XkQ=="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I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<sst xmlns="http://schemas.openxmlformats.org/spreadsheetml/2006/main" count="236" uniqueCount="119">
  <si>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</si>
  <si>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</si>
  <si>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</si>
  <si>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</si>
  <si>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</si>
  <si>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</si>
  <si>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</si>
  <si>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</si>
  <si>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</si>
  <si>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</si>
  <si>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</si>
  <si>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</si>
  <si>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</si>
  <si>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</si>
  <si>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</si>
  <si>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</si>
  <si>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</si>
  <si>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</si>
  <si>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</si>
  <si>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</si>
  <si>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</si>
  <si>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</si>
  <si>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</si>
  <si>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</si>
  <si>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</si>
  <si>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</si>
  <si>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</si>
  <si>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</si>
  <si>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</si>
  <si>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</si>
  <si>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</si>
  <si>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</si>
  <si>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</si>
  <si>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</si>
  <si>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</si>
  <si>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</si>
  <si>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</si>
  <si>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</si>
  <si>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</si>
  <si>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</si>
  <si>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</si>
  <si>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</si>
  <si>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</si>
  <si>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</si>
  <si>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</si>
  <si>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</si>
  <si>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</si>
  <si>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</si>
  <si>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</si>
  <si>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</si>
  <si>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</si>
  <si>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</si>
  <si>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</si>
  <si>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</si>
  <si>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</si>
  <si>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</si>
  <si>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</si>
  <si>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</si>
  <si>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</si>
  <si>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</si>
  <si>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</si>
  <si>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</si>
  <si>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</si>
  <si>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</si>
  <si>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</si>
  <si>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</si>
  <si>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</si>
  <si>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</si>
  <si>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</si>
  <si>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</si>
  <si>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</si>
  <si>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</si>
  <si>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</si>
  <si>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</si>
  <si>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</si>
  <si>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</si>
  <si>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</si>
  <si>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</si>
  <si>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</si>
  <si>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</si>
  <si>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</si>
  <si>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</si>
  <si>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</si>
  <si>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</si>
  <si>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</si>
  <si>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</si>
  <si>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</si>
  <si>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</si>
  <si>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</si>
  <si>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</si>
  <si>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</si>
  <si>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</si>
  <si>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</si>
  <si>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</si>
  <si>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</si>
  <si>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</si>
  <si>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</si>
  <si>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</si>
  <si>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</si>
  <si>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</si>
  <si>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</si>
  <si>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</si>
  <si>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</si>
  <si>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</si>
  <si>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</si>
  <si>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</si>
  <si>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</si>
  <si>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</si>
  <si>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</si>
  <si>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</si>
  <si>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</si>
  <si>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</si>
  <si>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</si>
  <si>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</si>
  <si>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</si>
  <si>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</si>
  <si>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令和5年度決算は、令和6年4月から地方公営企業会計へ移行したため、3月31日で打切り決算とし、維持管理業務委託料などの一部は未払金として企業会計へ移行している。
　①収益的比率は100％を超えているが、打切り決算としたためである。依然として一般会計繰入金に依存している状況であり、使用料の改定を検討していく必要がある。
　⑤経費回収率は平均値を上回っているが、打切り決算としたためであり、使用料の改定を検討していく必要がある。
　⑥汚水処理原価は平均値を下回っているが、打切り決算をしたためであり、維持管理費の削減や接続率の向上など経営改善が必要である。
　⑦施設利用率は平均値を下回っており、今後も人口減少が予想されることから、適切な施設規模を検討していく必要がある。
　⑧水洗化率は100％を下回っており、維持管理費等の財源確保のためにも、水洗化率の向上を図っていく必要がある。</t>
    <rPh sb="1" eb="3">
      <t>レイワ</t>
    </rPh>
    <rPh sb="4" eb="6">
      <t>ネンド</t>
    </rPh>
    <rPh sb="6" eb="8">
      <t>ケッサン</t>
    </rPh>
    <rPh sb="10" eb="12">
      <t>レイワ</t>
    </rPh>
    <rPh sb="13" eb="14">
      <t>ネン</t>
    </rPh>
    <rPh sb="15" eb="16">
      <t>ガツ</t>
    </rPh>
    <rPh sb="18" eb="20">
      <t>チホウ</t>
    </rPh>
    <rPh sb="20" eb="24">
      <t>コウエイキギョウ</t>
    </rPh>
    <rPh sb="24" eb="26">
      <t>カイケイ</t>
    </rPh>
    <rPh sb="27" eb="29">
      <t>イコウ</t>
    </rPh>
    <rPh sb="35" eb="36">
      <t>ガツ</t>
    </rPh>
    <rPh sb="38" eb="39">
      <t>ヒ</t>
    </rPh>
    <rPh sb="40" eb="42">
      <t>ウチキ</t>
    </rPh>
    <rPh sb="43" eb="45">
      <t>ケッサン</t>
    </rPh>
    <rPh sb="48" eb="52">
      <t>イジカンリ</t>
    </rPh>
    <rPh sb="52" eb="54">
      <t>ギョウム</t>
    </rPh>
    <rPh sb="54" eb="57">
      <t>イタクリョウ</t>
    </rPh>
    <rPh sb="60" eb="62">
      <t>イチブ</t>
    </rPh>
    <rPh sb="63" eb="66">
      <t>ミバライキン</t>
    </rPh>
    <rPh sb="69" eb="73">
      <t>キギョウカイケイ</t>
    </rPh>
    <rPh sb="74" eb="76">
      <t>イコウ</t>
    </rPh>
    <rPh sb="84" eb="87">
      <t>シュウエキテキ</t>
    </rPh>
    <rPh sb="87" eb="89">
      <t>ヒリツ</t>
    </rPh>
    <rPh sb="95" eb="96">
      <t>コ</t>
    </rPh>
    <rPh sb="102" eb="104">
      <t>ウチキ</t>
    </rPh>
    <rPh sb="105" eb="107">
      <t>ケッサン</t>
    </rPh>
    <rPh sb="116" eb="118">
      <t>イゼン</t>
    </rPh>
    <rPh sb="121" eb="123">
      <t>イッパン</t>
    </rPh>
    <rPh sb="123" eb="125">
      <t>カイケイ</t>
    </rPh>
    <rPh sb="125" eb="128">
      <t>クリイレキン</t>
    </rPh>
    <rPh sb="129" eb="131">
      <t>イゾン</t>
    </rPh>
    <rPh sb="135" eb="137">
      <t>ジョウキョウ</t>
    </rPh>
    <rPh sb="141" eb="144">
      <t>シヨウリョウ</t>
    </rPh>
    <rPh sb="145" eb="147">
      <t>カイテイ</t>
    </rPh>
    <rPh sb="148" eb="150">
      <t>ケントウ</t>
    </rPh>
    <rPh sb="154" eb="156">
      <t>ヒツヨウ</t>
    </rPh>
    <rPh sb="163" eb="165">
      <t>ケイヒ</t>
    </rPh>
    <rPh sb="165" eb="167">
      <t>カイシュウ</t>
    </rPh>
    <rPh sb="167" eb="168">
      <t>リツ</t>
    </rPh>
    <rPh sb="169" eb="172">
      <t>ヘイキンチ</t>
    </rPh>
    <rPh sb="173" eb="175">
      <t>ウワマワ</t>
    </rPh>
    <rPh sb="181" eb="183">
      <t>ウチキ</t>
    </rPh>
    <rPh sb="184" eb="186">
      <t>ケッサン</t>
    </rPh>
    <rPh sb="195" eb="197">
      <t>シヨウ</t>
    </rPh>
    <rPh sb="197" eb="198">
      <t>リョウ</t>
    </rPh>
    <rPh sb="199" eb="201">
      <t>カイテイ</t>
    </rPh>
    <rPh sb="202" eb="204">
      <t>ケントウ</t>
    </rPh>
    <rPh sb="208" eb="210">
      <t>ヒツヨウ</t>
    </rPh>
    <rPh sb="217" eb="219">
      <t>オスイ</t>
    </rPh>
    <rPh sb="219" eb="221">
      <t>ショリ</t>
    </rPh>
    <rPh sb="221" eb="223">
      <t>ゲンカ</t>
    </rPh>
    <rPh sb="224" eb="227">
      <t>ヘイキンチ</t>
    </rPh>
    <rPh sb="228" eb="230">
      <t>シタマワ</t>
    </rPh>
    <rPh sb="236" eb="238">
      <t>ウチキ</t>
    </rPh>
    <rPh sb="239" eb="241">
      <t>ケッサン</t>
    </rPh>
    <rPh sb="250" eb="255">
      <t>イジカンリヒ</t>
    </rPh>
    <rPh sb="256" eb="258">
      <t>サクゲン</t>
    </rPh>
    <rPh sb="259" eb="262">
      <t>セツゾクリツ</t>
    </rPh>
    <rPh sb="263" eb="265">
      <t>コウジョウ</t>
    </rPh>
    <rPh sb="267" eb="269">
      <t>ケイエイ</t>
    </rPh>
    <rPh sb="269" eb="271">
      <t>カイゼン</t>
    </rPh>
    <rPh sb="272" eb="274">
      <t>ヒツヨウ</t>
    </rPh>
    <rPh sb="281" eb="283">
      <t>シセツ</t>
    </rPh>
    <rPh sb="283" eb="285">
      <t>リヨウ</t>
    </rPh>
    <rPh sb="285" eb="286">
      <t>リツ</t>
    </rPh>
    <rPh sb="287" eb="290">
      <t>ヘイキンチ</t>
    </rPh>
    <rPh sb="291" eb="293">
      <t>シタマワ</t>
    </rPh>
    <rPh sb="298" eb="300">
      <t>コンゴ</t>
    </rPh>
    <rPh sb="301" eb="303">
      <t>ジンコウ</t>
    </rPh>
    <rPh sb="381" eb="382">
      <t>ハカ</t>
    </rPh>
    <rPh sb="386" eb="388">
      <t>ヒツヨウ</t>
    </rPh>
    <phoneticPr fontId="4"/>
  </si>
  <si>
    <t>　供用開始が平成5年3月であるため、施設の老朽化が目立ってきており、施設の点検・調査を定期的に実施していくとともに、計画的な対策を講じる必要がある。</t>
    <rPh sb="1" eb="3">
      <t>キョウヨウ</t>
    </rPh>
    <rPh sb="3" eb="5">
      <t>カイシ</t>
    </rPh>
    <rPh sb="6" eb="8">
      <t>ヘイセイ</t>
    </rPh>
    <rPh sb="9" eb="10">
      <t>ネン</t>
    </rPh>
    <rPh sb="11" eb="12">
      <t>ガツ</t>
    </rPh>
    <rPh sb="18" eb="20">
      <t>シセツ</t>
    </rPh>
    <rPh sb="21" eb="24">
      <t>ロウキュウカ</t>
    </rPh>
    <rPh sb="25" eb="27">
      <t>メダ</t>
    </rPh>
    <rPh sb="34" eb="36">
      <t>シセツ</t>
    </rPh>
    <rPh sb="37" eb="39">
      <t>テンケン</t>
    </rPh>
    <rPh sb="40" eb="42">
      <t>チョウサ</t>
    </rPh>
    <rPh sb="43" eb="46">
      <t>テイキテキ</t>
    </rPh>
    <rPh sb="47" eb="49">
      <t>ジッシ</t>
    </rPh>
    <rPh sb="58" eb="61">
      <t>ケイカクテキ</t>
    </rPh>
    <rPh sb="62" eb="64">
      <t>タイサク</t>
    </rPh>
    <rPh sb="65" eb="66">
      <t>コウ</t>
    </rPh>
    <rPh sb="68" eb="70">
      <t>ヒツヨウ</t>
    </rPh>
    <phoneticPr fontId="4"/>
  </si>
  <si>
    <t>　令和6年度より地方公営企業会計に移行したことから、独立採算を原則とする経営が求められる中、水洗化率の向上に取り組むとともに、使用料の改定による収入の確保や経費の縮減を図っていく必要がある。
　処理区内の面整備は完了しており、新たな投資はないが、老朽化に伴う設備の改築更新については、優先順位により計画的に対策を図っていく必要がある。</t>
    <rPh sb="1" eb="3">
      <t>レイワ</t>
    </rPh>
    <rPh sb="4" eb="6">
      <t>ネンド</t>
    </rPh>
    <rPh sb="8" eb="10">
      <t>チホウ</t>
    </rPh>
    <rPh sb="10" eb="12">
      <t>コウエイ</t>
    </rPh>
    <rPh sb="12" eb="16">
      <t>キギョウカイケイ</t>
    </rPh>
    <rPh sb="17" eb="19">
      <t>イコウ</t>
    </rPh>
    <rPh sb="26" eb="28">
      <t>ドクリツ</t>
    </rPh>
    <rPh sb="28" eb="30">
      <t>サイサン</t>
    </rPh>
    <rPh sb="31" eb="33">
      <t>ゲンソク</t>
    </rPh>
    <rPh sb="36" eb="38">
      <t>ケイエイ</t>
    </rPh>
    <rPh sb="39" eb="40">
      <t>モト</t>
    </rPh>
    <rPh sb="44" eb="45">
      <t>ナカ</t>
    </rPh>
    <rPh sb="46" eb="50">
      <t>スイセンカリツ</t>
    </rPh>
    <rPh sb="51" eb="53">
      <t>コウジョウ</t>
    </rPh>
    <rPh sb="54" eb="55">
      <t>ト</t>
    </rPh>
    <rPh sb="56" eb="57">
      <t>ク</t>
    </rPh>
    <rPh sb="63" eb="66">
      <t>シヨウリョウ</t>
    </rPh>
    <rPh sb="67" eb="69">
      <t>カイテイ</t>
    </rPh>
    <rPh sb="72" eb="74">
      <t>シュウニュウ</t>
    </rPh>
    <rPh sb="75" eb="77">
      <t>カクホ</t>
    </rPh>
    <rPh sb="78" eb="80">
      <t>ケイヒ</t>
    </rPh>
    <rPh sb="81" eb="83">
      <t>シュクゲン</t>
    </rPh>
    <rPh sb="84" eb="85">
      <t>ハカ</t>
    </rPh>
    <rPh sb="89" eb="91">
      <t>ヒツヨウ</t>
    </rPh>
    <rPh sb="97" eb="101">
      <t>ショリクナイ</t>
    </rPh>
    <rPh sb="102" eb="105">
      <t>メンセイビ</t>
    </rPh>
    <rPh sb="106" eb="108">
      <t>カンリョウ</t>
    </rPh>
    <rPh sb="113" eb="114">
      <t>アラ</t>
    </rPh>
    <rPh sb="116" eb="118">
      <t>トウシ</t>
    </rPh>
    <rPh sb="123" eb="126">
      <t>ロウキュウカ</t>
    </rPh>
    <rPh sb="127" eb="128">
      <t>トモナ</t>
    </rPh>
    <rPh sb="129" eb="131">
      <t>セツビ</t>
    </rPh>
    <rPh sb="132" eb="134">
      <t>カイチク</t>
    </rPh>
    <rPh sb="134" eb="136">
      <t>コウシン</t>
    </rPh>
    <rPh sb="142" eb="146">
      <t>ユウセンジュンイ</t>
    </rPh>
    <rPh sb="149" eb="152">
      <t>ケイカクテキ</t>
    </rPh>
    <rPh sb="153" eb="155">
      <t>タイサク</t>
    </rPh>
    <rPh sb="156" eb="157">
      <t>ハカ</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</si>
</sst>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05-4696-B8F8-D34E4DF67C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1D05-4696-B8F8-D34E4DF67C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43.28</c:v>
                </c:pt>
                <c:pt idx="1">
                  <c:v>44.72</c:v>
                </c:pt>
                <c:pt idx="2">
                  <c:v>44.11</c:v>
                </c:pt>
                <c:pt idx="3">
                  <c:v>40.06</c:v>
                </c:pt>
                <c:pt idx="4">
                  <c:v>40.83</c:v>
                </c:pt>
              </c:numCache>
            </c:numRef>
          </c:val>
          <c:extLst>
            <c:ext xmlns:c16="http://schemas.microsoft.com/office/drawing/2014/chart" uri="{C3380CC4-5D6E-409C-BE32-E72D297353CC}">
              <c16:uniqueId val="{00000000-C819-40A6-977C-8D4B91B077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C819-40A6-977C-8D4B91B077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86.01</c:v>
                </c:pt>
                <c:pt idx="1">
                  <c:v>86.52</c:v>
                </c:pt>
                <c:pt idx="2">
                  <c:v>86.36</c:v>
                </c:pt>
                <c:pt idx="3">
                  <c:v>86.58</c:v>
                </c:pt>
                <c:pt idx="4">
                  <c:v>87.33</c:v>
                </c:pt>
              </c:numCache>
            </c:numRef>
          </c:val>
          <c:extLst>
            <c:ext xmlns:c16="http://schemas.microsoft.com/office/drawing/2014/chart" uri="{C3380CC4-5D6E-409C-BE32-E72D297353CC}">
              <c16:uniqueId val="{00000000-6838-4526-AFBC-E9E3D4C444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6838-4526-AFBC-E9E3D4C444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99.84</c:v>
                </c:pt>
                <c:pt idx="1">
                  <c:v>100.88</c:v>
                </c:pt>
                <c:pt idx="2">
                  <c:v>98.33</c:v>
                </c:pt>
                <c:pt idx="3">
                  <c:v>96.91</c:v>
                </c:pt>
                <c:pt idx="4">
                  <c:v>119.72</c:v>
                </c:pt>
              </c:numCache>
            </c:numRef>
          </c:val>
          <c:extLst>
            <c:ext xmlns:c16="http://schemas.microsoft.com/office/drawing/2014/chart" uri="{C3380CC4-5D6E-409C-BE32-E72D297353CC}">
              <c16:uniqueId val="{00000000-9D19-4847-A8BC-C4DEAB7E5C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9-4847-A8BC-C4DEAB7E5C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10-4684-BF5D-0CC11BD496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0-4684-BF5D-0CC11BD496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2-4DBA-93E2-2F6AE41669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2-4DBA-93E2-2F6AE41669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31-4372-9B2B-1FE9F6B170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31-4372-9B2B-1FE9F6B170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00-4633-8568-1D5E202C82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00-4633-8568-1D5E202C82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4-4C4F-9C44-BC6F6B9740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2004-4C4F-9C44-BC6F6B9740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56.84</c:v>
                </c:pt>
                <c:pt idx="1">
                  <c:v>57.49</c:v>
                </c:pt>
                <c:pt idx="2">
                  <c:v>54.09</c:v>
                </c:pt>
                <c:pt idx="3">
                  <c:v>51.19</c:v>
                </c:pt>
                <c:pt idx="4">
                  <c:v>83.97</c:v>
                </c:pt>
              </c:numCache>
            </c:numRef>
          </c:val>
          <c:extLst>
            <c:ext xmlns:c16="http://schemas.microsoft.com/office/drawing/2014/chart" uri="{C3380CC4-5D6E-409C-BE32-E72D297353CC}">
              <c16:uniqueId val="{00000000-C268-47A2-880C-32829E0EEC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C268-47A2-880C-32829E0EEC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273.54000000000002</c:v>
                </c:pt>
                <c:pt idx="1">
                  <c:v>271.97000000000003</c:v>
                </c:pt>
                <c:pt idx="2">
                  <c:v>291.27999999999997</c:v>
                </c:pt>
                <c:pt idx="3">
                  <c:v>307.29000000000002</c:v>
                </c:pt>
                <c:pt idx="4">
                  <c:v>183.01</c:v>
                </c:pt>
              </c:numCache>
            </c:numRef>
          </c:val>
          <c:extLst>
            <c:ext xmlns:c16="http://schemas.microsoft.com/office/drawing/2014/chart" uri="{C3380CC4-5D6E-409C-BE32-E72D297353CC}">
              <c16:uniqueId val="{00000000-8193-4389-B4DC-E556FBC338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8193-4389-B4DC-E556FBC338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那珂川町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14560</v>
      </c>
      <c r="AM8" s="36"/>
      <c r="AN8" s="36"/>
      <c r="AO8" s="36"/>
      <c r="AP8" s="36"/>
      <c r="AQ8" s="36"/>
      <c r="AR8" s="36"/>
      <c r="AS8" s="36"/>
      <c r="AT8" s="37">
        <f>データ!T6</f>
        <v>192.78</v>
      </c>
      <c r="AU8" s="37"/>
      <c r="AV8" s="37"/>
      <c r="AW8" s="37"/>
      <c r="AX8" s="37"/>
      <c r="AY8" s="37"/>
      <c r="AZ8" s="37"/>
      <c r="BA8" s="37"/>
      <c r="BB8" s="37">
        <f>データ!U6</f>
        <v>75.53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16.61</v>
      </c>
      <c r="Q10" s="37"/>
      <c r="R10" s="37"/>
      <c r="S10" s="37"/>
      <c r="T10" s="37"/>
      <c r="U10" s="37"/>
      <c r="V10" s="37"/>
      <c r="W10" s="37">
        <f>データ!Q6</f>
        <v>82.72</v>
      </c>
      <c r="X10" s="37"/>
      <c r="Y10" s="37"/>
      <c r="Z10" s="37"/>
      <c r="AA10" s="37"/>
      <c r="AB10" s="37"/>
      <c r="AC10" s="37"/>
      <c r="AD10" s="36">
        <f>データ!R6</f>
        <v>2824</v>
      </c>
      <c r="AE10" s="36"/>
      <c r="AF10" s="36"/>
      <c r="AG10" s="36"/>
      <c r="AH10" s="36"/>
      <c r="AI10" s="36"/>
      <c r="AJ10" s="36"/>
      <c r="AK10" s="2"/>
      <c r="AL10" s="36">
        <f>データ!V6</f>
        <v>2392</v>
      </c>
      <c r="AM10" s="36"/>
      <c r="AN10" s="36"/>
      <c r="AO10" s="36"/>
      <c r="AP10" s="36"/>
      <c r="AQ10" s="36"/>
      <c r="AR10" s="36"/>
      <c r="AS10" s="36"/>
      <c r="AT10" s="37">
        <f>データ!W6</f>
        <v>0.84</v>
      </c>
      <c r="AU10" s="37"/>
      <c r="AV10" s="37"/>
      <c r="AW10" s="37"/>
      <c r="AX10" s="37"/>
      <c r="AY10" s="37"/>
      <c r="AZ10" s="37"/>
      <c r="BA10" s="37"/>
      <c r="BB10" s="37">
        <f>データ!X6</f>
        <v>2847.62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hUrMjujmSf526Pv+m8c4YioNR5I3CfQQ2sz5H//w27XQ0P3rQUtifyjZwOdpv9e4LUxT2gZaeGcgxWGqNQ8mSg==" saltValue="/CFHU6KOpJLOR6Ii/sAQ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94111</v>
      </c>
      <c r="D6" s="19">
        <f t="shared" si="3"/>
        <v>47</v>
      </c>
      <c r="E6" s="19">
        <f t="shared" si="3"/>
        <v>17</v>
      </c>
      <c r="F6" s="19">
        <f t="shared" si="3"/>
        <v>4</v>
      </c>
      <c r="G6" s="19">
        <f t="shared" si="3"/>
        <v>0</v>
      </c>
      <c r="H6" s="19" t="str">
        <f t="shared" si="3"/>
        <v>栃木県　那珂川町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16.61</v>
      </c>
      <c r="Q6" s="20">
        <f t="shared" si="3"/>
        <v>82.72</v>
      </c>
      <c r="R6" s="20">
        <f t="shared" si="3"/>
        <v>2824</v>
      </c>
      <c r="S6" s="20">
        <f t="shared" si="3"/>
        <v>14560</v>
      </c>
      <c r="T6" s="20">
        <f t="shared" si="3"/>
        <v>192.78</v>
      </c>
      <c r="U6" s="20">
        <f t="shared" si="3"/>
        <v>75.53</v>
      </c>
      <c r="V6" s="20">
        <f t="shared" si="3"/>
        <v>2392</v>
      </c>
      <c r="W6" s="20">
        <f t="shared" si="3"/>
        <v>0.84</v>
      </c>
      <c r="X6" s="20">
        <f t="shared" si="3"/>
        <v>2847.62</v>
      </c>
      <c r="Y6" s="21">
        <f>IF(Y7="",NA(),Y7)</f>
        <v>99.84</v>
      </c>
      <c r="Z6" s="21">
        <f t="shared" ref="Z6:AH6" si="4">IF(Z7="",NA(),Z7)</f>
        <v>100.88</v>
      </c>
      <c r="AA6" s="21">
        <f t="shared" si="4"/>
        <v>98.33</v>
      </c>
      <c r="AB6" s="21">
        <f t="shared" si="4"/>
        <v>96.91</v>
      </c>
      <c r="AC6" s="21">
        <f t="shared" si="4"/>
        <v>119.72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1160.22</v>
      </c>
      <c r="BO6" s="21">
        <f t="shared" si="7"/>
        <v>1141.98</v>
      </c>
      <c r="BP6" s="20" t="str">
        <f>IF(BP7="","",IF(BP7="-","【-】","【"&amp;SUBSTITUTE(TEXT(BP7,"#,##0.00"),"-","△")&amp;"】"))</f>
        <v>【1,156.82】</v>
      </c>
      <c r="BQ6" s="21">
        <f>IF(BQ7="",NA(),BQ7)</f>
        <v>56.84</v>
      </c>
      <c r="BR6" s="21">
        <f t="shared" ref="BR6:BZ6" si="8">IF(BR7="",NA(),BR7)</f>
        <v>57.49</v>
      </c>
      <c r="BS6" s="21">
        <f t="shared" si="8"/>
        <v>54.09</v>
      </c>
      <c r="BT6" s="21">
        <f t="shared" si="8"/>
        <v>51.19</v>
      </c>
      <c r="BU6" s="21">
        <f t="shared" si="8"/>
        <v>83.97</v>
      </c>
      <c r="BV6" s="21">
        <f t="shared" si="8"/>
        <v>71.84</v>
      </c>
      <c r="BW6" s="21">
        <f t="shared" si="8"/>
        <v>73.36</v>
      </c>
      <c r="BX6" s="21">
        <f t="shared" si="8"/>
        <v>72.599999999999994</v>
      </c>
      <c r="BY6" s="21">
        <f t="shared" si="8"/>
        <v>81.81</v>
      </c>
      <c r="BZ6" s="21">
        <f t="shared" si="8"/>
        <v>82.27</v>
      </c>
      <c r="CA6" s="20" t="str">
        <f>IF(CA7="","",IF(CA7="-","【-】","【"&amp;SUBSTITUTE(TEXT(CA7,"#,##0.00"),"-","△")&amp;"】"))</f>
        <v>【75.33】</v>
      </c>
      <c r="CB6" s="21">
        <f>IF(CB7="",NA(),CB7)</f>
        <v>273.54000000000002</v>
      </c>
      <c r="CC6" s="21">
        <f t="shared" ref="CC6:CK6" si="9">IF(CC7="",NA(),CC7)</f>
        <v>271.97000000000003</v>
      </c>
      <c r="CD6" s="21">
        <f t="shared" si="9"/>
        <v>291.27999999999997</v>
      </c>
      <c r="CE6" s="21">
        <f t="shared" si="9"/>
        <v>307.29000000000002</v>
      </c>
      <c r="CF6" s="21">
        <f t="shared" si="9"/>
        <v>183.01</v>
      </c>
      <c r="CG6" s="21">
        <f t="shared" si="9"/>
        <v>228.47</v>
      </c>
      <c r="CH6" s="21">
        <f t="shared" si="9"/>
        <v>224.88</v>
      </c>
      <c r="CI6" s="21">
        <f t="shared" si="9"/>
        <v>228.64</v>
      </c>
      <c r="CJ6" s="21">
        <f t="shared" si="9"/>
        <v>193.59</v>
      </c>
      <c r="CK6" s="21">
        <f t="shared" si="9"/>
        <v>194.42</v>
      </c>
      <c r="CL6" s="20" t="str">
        <f>IF(CL7="","",IF(CL7="-","【-】","【"&amp;SUBSTITUTE(TEXT(CL7,"#,##0.00"),"-","△")&amp;"】"))</f>
        <v>【215.73】</v>
      </c>
      <c r="CM6" s="21">
        <f>IF(CM7="",NA(),CM7)</f>
        <v>43.28</v>
      </c>
      <c r="CN6" s="21">
        <f t="shared" ref="CN6:CV6" si="10">IF(CN7="",NA(),CN7)</f>
        <v>44.72</v>
      </c>
      <c r="CO6" s="21">
        <f t="shared" si="10"/>
        <v>44.11</v>
      </c>
      <c r="CP6" s="21">
        <f t="shared" si="10"/>
        <v>40.06</v>
      </c>
      <c r="CQ6" s="21">
        <f t="shared" si="10"/>
        <v>40.83</v>
      </c>
      <c r="CR6" s="21">
        <f t="shared" si="10"/>
        <v>42.47</v>
      </c>
      <c r="CS6" s="21">
        <f t="shared" si="10"/>
        <v>42.4</v>
      </c>
      <c r="CT6" s="21">
        <f t="shared" si="10"/>
        <v>42.28</v>
      </c>
      <c r="CU6" s="21">
        <f t="shared" si="10"/>
        <v>45.3</v>
      </c>
      <c r="CV6" s="21">
        <f t="shared" si="10"/>
        <v>45.6</v>
      </c>
      <c r="CW6" s="20" t="str">
        <f>IF(CW7="","",IF(CW7="-","【-】","【"&amp;SUBSTITUTE(TEXT(CW7,"#,##0.00"),"-","△")&amp;"】"))</f>
        <v>【43.28】</v>
      </c>
      <c r="CX6" s="21">
        <f>IF(CX7="",NA(),CX7)</f>
        <v>86.01</v>
      </c>
      <c r="CY6" s="21">
        <f t="shared" ref="CY6:DG6" si="11">IF(CY7="",NA(),CY7)</f>
        <v>86.52</v>
      </c>
      <c r="CZ6" s="21">
        <f t="shared" si="11"/>
        <v>86.36</v>
      </c>
      <c r="DA6" s="21">
        <f t="shared" si="11"/>
        <v>86.58</v>
      </c>
      <c r="DB6" s="21">
        <f t="shared" si="11"/>
        <v>87.33</v>
      </c>
      <c r="DC6" s="21">
        <f t="shared" si="11"/>
        <v>83.75</v>
      </c>
      <c r="DD6" s="21">
        <f t="shared" si="11"/>
        <v>84.19</v>
      </c>
      <c r="DE6" s="21">
        <f t="shared" si="11"/>
        <v>84.34</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5" s="22" customFormat="1" x14ac:dyDescent="0.2">
      <c r="A7" s="14"/>
      <c r="B7" s="23">
        <v>2023</v>
      </c>
      <c r="C7" s="23">
        <v>94111</v>
      </c>
      <c r="D7" s="23">
        <v>47</v>
      </c>
      <c r="E7" s="23">
        <v>17</v>
      </c>
      <c r="F7" s="23">
        <v>4</v>
      </c>
      <c r="G7" s="23">
        <v>0</v>
      </c>
      <c r="H7" s="23" t="s">
        <v>96</v>
      </c>
      <c r="I7" s="23" t="s">
        <v>97</v>
      </c>
      <c r="J7" s="23" t="s">
        <v>98</v>
      </c>
      <c r="K7" s="23" t="s">
        <v>99</v>
      </c>
      <c r="L7" s="23" t="s">
        <v>100</v>
      </c>
      <c r="M7" s="23" t="s">
        <v>101</v>
      </c>
      <c r="N7" s="24" t="s">
        <v>102</v>
      </c>
      <c r="O7" s="24" t="s">
        <v>103</v>
      </c>
      <c r="P7" s="24">
        <v>16.61</v>
      </c>
      <c r="Q7" s="24">
        <v>82.72</v>
      </c>
      <c r="R7" s="24">
        <v>2824</v>
      </c>
      <c r="S7" s="24">
        <v>14560</v>
      </c>
      <c r="T7" s="24">
        <v>192.78</v>
      </c>
      <c r="U7" s="24">
        <v>75.53</v>
      </c>
      <c r="V7" s="24">
        <v>2392</v>
      </c>
      <c r="W7" s="24">
        <v>0.84</v>
      </c>
      <c r="X7" s="24">
        <v>2847.62</v>
      </c>
      <c r="Y7" s="24">
        <v>99.84</v>
      </c>
      <c r="Z7" s="24">
        <v>100.88</v>
      </c>
      <c r="AA7" s="24">
        <v>98.33</v>
      </c>
      <c r="AB7" s="24">
        <v>96.91</v>
      </c>
      <c r="AC7" s="24">
        <v>119.72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1160.22</v>
      </c>
      <c r="BO7" s="24">
        <v>1141.98</v>
      </c>
      <c r="BP7" s="24">
        <v>1156.82</v>
      </c>
      <c r="BQ7" s="24">
        <v>56.84</v>
      </c>
      <c r="BR7" s="24">
        <v>57.49</v>
      </c>
      <c r="BS7" s="24">
        <v>54.09</v>
      </c>
      <c r="BT7" s="24">
        <v>51.19</v>
      </c>
      <c r="BU7" s="24">
        <v>83.97</v>
      </c>
      <c r="BV7" s="24">
        <v>71.84</v>
      </c>
      <c r="BW7" s="24">
        <v>73.36</v>
      </c>
      <c r="BX7" s="24">
        <v>72.599999999999994</v>
      </c>
      <c r="BY7" s="24">
        <v>81.81</v>
      </c>
      <c r="BZ7" s="24">
        <v>82.27</v>
      </c>
      <c r="CA7" s="24">
        <v>75.33</v>
      </c>
      <c r="CB7" s="24">
        <v>273.54000000000002</v>
      </c>
      <c r="CC7" s="24">
        <v>271.97000000000003</v>
      </c>
      <c r="CD7" s="24">
        <v>291.27999999999997</v>
      </c>
      <c r="CE7" s="24">
        <v>307.29000000000002</v>
      </c>
      <c r="CF7" s="24">
        <v>183.01</v>
      </c>
      <c r="CG7" s="24">
        <v>228.47</v>
      </c>
      <c r="CH7" s="24">
        <v>224.88</v>
      </c>
      <c r="CI7" s="24">
        <v>228.64</v>
      </c>
      <c r="CJ7" s="24">
        <v>193.59</v>
      </c>
      <c r="CK7" s="24">
        <v>194.42</v>
      </c>
      <c r="CL7" s="24">
        <v>215.73</v>
      </c>
      <c r="CM7" s="24">
        <v>43.28</v>
      </c>
      <c r="CN7" s="24">
        <v>44.72</v>
      </c>
      <c r="CO7" s="24">
        <v>44.11</v>
      </c>
      <c r="CP7" s="24">
        <v>40.06</v>
      </c>
      <c r="CQ7" s="24">
        <v>40.83</v>
      </c>
      <c r="CR7" s="24">
        <v>42.47</v>
      </c>
      <c r="CS7" s="24">
        <v>42.4</v>
      </c>
      <c r="CT7" s="24">
        <v>42.28</v>
      </c>
      <c r="CU7" s="24">
        <v>45.3</v>
      </c>
      <c r="CV7" s="24">
        <v>45.6</v>
      </c>
      <c r="CW7" s="24">
        <v>43.28</v>
      </c>
      <c r="CX7" s="24">
        <v>86.01</v>
      </c>
      <c r="CY7" s="24">
        <v>86.52</v>
      </c>
      <c r="CZ7" s="24">
        <v>86.36</v>
      </c>
      <c r="DA7" s="24">
        <v>86.58</v>
      </c>
      <c r="DB7" s="24">
        <v>87.33</v>
      </c>
      <c r="DC7" s="24">
        <v>83.75</v>
      </c>
      <c r="DD7" s="24">
        <v>84.19</v>
      </c>
      <c r="DE7" s="24">
        <v>84.34</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2025-01-24T07:30:41Z</dcterms:created>
  <dcterms:modified xsi:type="dcterms:W3CDTF">2025-02-28T11:36:59Z</dcterms:modified>
  <cp:category/>
</cp:coreProperties>
</file>