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02工業用水道\"/>
    </mc:Choice>
  </mc:AlternateContent>
  <workbookProtection workbookAlgorithmName="SHA-512" workbookHashValue="liyWTqxOEzwnVUEuTgfBld3+MHgVf1MyL7yNmzwEXMlPPBz6gF9RqWA542KNCRdywUYwqhERoWQsFGedEYHlGQ==" workbookSaltValue="EySHAHSzVqLJs77MN74rS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J10" i="5" l="1"/>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FL32" i="4"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RA81" i="4"/>
  <c r="OY81" i="4"/>
  <c r="NX81" i="4"/>
  <c r="MW81" i="4"/>
  <c r="KO81" i="4"/>
  <c r="JN81" i="4"/>
  <c r="IM81" i="4"/>
  <c r="HL81" i="4"/>
  <c r="GK81" i="4"/>
  <c r="EC81" i="4"/>
  <c r="DB81" i="4"/>
  <c r="CA81" i="4"/>
  <c r="Y81" i="4"/>
  <c r="RA80" i="4"/>
  <c r="PZ80" i="4"/>
  <c r="OY80" i="4"/>
  <c r="NX80" i="4"/>
  <c r="MW80" i="4"/>
  <c r="KO80" i="4"/>
  <c r="IM80" i="4"/>
  <c r="HL80" i="4"/>
  <c r="GK80" i="4"/>
  <c r="EC80" i="4"/>
  <c r="DB80" i="4"/>
  <c r="CA80" i="4"/>
  <c r="AZ80" i="4"/>
  <c r="Y80" i="4"/>
  <c r="RA79" i="4"/>
  <c r="PZ79" i="4"/>
  <c r="NX79" i="4"/>
  <c r="MW79" i="4"/>
  <c r="KO79" i="4"/>
  <c r="JN79" i="4"/>
  <c r="HL79" i="4"/>
  <c r="GK79" i="4"/>
  <c r="EC79" i="4"/>
  <c r="DB79" i="4"/>
  <c r="AZ79" i="4"/>
  <c r="Y79" i="4"/>
  <c r="QN56" i="4"/>
  <c r="PT56" i="4"/>
  <c r="OZ56" i="4"/>
  <c r="MN56" i="4"/>
  <c r="LT56" i="4"/>
  <c r="KZ56" i="4"/>
  <c r="KF56" i="4"/>
  <c r="JL56" i="4"/>
  <c r="HT56" i="4"/>
  <c r="GZ56" i="4"/>
  <c r="FL56" i="4"/>
  <c r="ER56" i="4"/>
  <c r="CZ56" i="4"/>
  <c r="CF56" i="4"/>
  <c r="BL56" i="4"/>
  <c r="AR56" i="4"/>
  <c r="X56" i="4"/>
  <c r="RH55" i="4"/>
  <c r="QN55" i="4"/>
  <c r="PT55" i="4"/>
  <c r="OF55" i="4"/>
  <c r="LT55" i="4"/>
  <c r="KZ55" i="4"/>
  <c r="KF55" i="4"/>
  <c r="HT55" i="4"/>
  <c r="GF55" i="4"/>
  <c r="FL55" i="4"/>
  <c r="ER55" i="4"/>
  <c r="CZ55" i="4"/>
  <c r="CF55" i="4"/>
  <c r="AR55" i="4"/>
  <c r="X55" i="4"/>
  <c r="RH54" i="4"/>
  <c r="QN54" i="4"/>
  <c r="PT54" i="4"/>
  <c r="OZ54" i="4"/>
  <c r="OF54" i="4"/>
  <c r="MN54" i="4"/>
  <c r="LT54" i="4"/>
  <c r="KF54" i="4"/>
  <c r="JL54" i="4"/>
  <c r="HT54" i="4"/>
  <c r="GZ54" i="4"/>
  <c r="FL54" i="4"/>
  <c r="ER54" i="4"/>
  <c r="CZ54" i="4"/>
  <c r="CF54" i="4"/>
  <c r="AR54" i="4"/>
  <c r="X54" i="4"/>
  <c r="QN33" i="4"/>
  <c r="PT33" i="4"/>
  <c r="OZ33" i="4"/>
  <c r="MN33" i="4"/>
  <c r="LT33" i="4"/>
  <c r="KZ33" i="4"/>
  <c r="KF33" i="4"/>
  <c r="JL33" i="4"/>
  <c r="HT33" i="4"/>
  <c r="GZ33" i="4"/>
  <c r="FL33" i="4"/>
  <c r="ER33" i="4"/>
  <c r="CZ33" i="4"/>
  <c r="CF33" i="4"/>
  <c r="BL33" i="4"/>
  <c r="AR33" i="4"/>
  <c r="X33" i="4"/>
  <c r="RH32" i="4"/>
  <c r="QN32" i="4"/>
  <c r="PT32" i="4"/>
  <c r="OF32" i="4"/>
  <c r="LT32" i="4"/>
  <c r="KZ32" i="4"/>
  <c r="KF32" i="4"/>
  <c r="HT32" i="4"/>
  <c r="GF32" i="4"/>
  <c r="ER32" i="4"/>
  <c r="CZ32" i="4"/>
  <c r="CF32" i="4"/>
  <c r="AR32" i="4"/>
  <c r="X32" i="4"/>
  <c r="RH31" i="4"/>
  <c r="QN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AH10" i="5" l="1"/>
  <c r="PT31" i="4"/>
  <c r="JL32" i="4"/>
  <c r="MN32" i="4"/>
  <c r="BL54" i="4"/>
  <c r="BL55" i="4"/>
  <c r="JL55" i="4"/>
  <c r="MN55" i="4"/>
  <c r="CA79" i="4"/>
  <c r="AR10" i="5"/>
  <c r="DH10" i="5"/>
  <c r="BL32" i="4"/>
  <c r="GF33" i="4"/>
  <c r="OF33" i="4"/>
  <c r="RH33" i="4"/>
  <c r="GF54" i="4"/>
  <c r="GF56" i="4"/>
  <c r="OF56" i="4"/>
  <c r="RH56" i="4"/>
  <c r="IM79" i="4"/>
  <c r="JN80" i="4"/>
  <c r="AZ81" i="4"/>
  <c r="PZ81" i="4"/>
  <c r="BP10" i="5"/>
  <c r="DR10" i="5"/>
  <c r="GZ32" i="4"/>
  <c r="OZ32" i="4"/>
  <c r="KZ54" i="4"/>
  <c r="GZ55" i="4"/>
  <c r="OZ55" i="4"/>
  <c r="OY79" i="4"/>
  <c r="X10" i="5"/>
  <c r="BZ10" i="5"/>
  <c r="EB10" i="5"/>
  <c r="V10" i="5"/>
  <c r="AF10" i="5"/>
  <c r="AJ10" i="5"/>
  <c r="AT10" i="5"/>
  <c r="BD10" i="5"/>
  <c r="BN10" i="5"/>
  <c r="BX10" i="5"/>
  <c r="CB10" i="5"/>
  <c r="CL10" i="5"/>
  <c r="CV10" i="5"/>
  <c r="DF10" i="5"/>
  <c r="DP10" i="5"/>
  <c r="DT10" i="5"/>
  <c r="ED10" i="5"/>
  <c r="AG11" i="5"/>
  <c r="W10" i="5"/>
  <c r="AG10" i="5"/>
  <c r="AQ10" i="5"/>
  <c r="AU10" i="5"/>
  <c r="BE10" i="5"/>
  <c r="BO10" i="5"/>
  <c r="BY10" i="5"/>
  <c r="CI10" i="5"/>
  <c r="CM10" i="5"/>
  <c r="CW10" i="5"/>
  <c r="DG10" i="5"/>
  <c r="DQ10" i="5"/>
  <c r="EA10" i="5"/>
  <c r="EE10" i="5"/>
  <c r="BB10" i="5"/>
  <c r="BF10" i="5"/>
  <c r="CT10" i="5"/>
  <c r="CX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<sst xmlns="http://schemas.openxmlformats.org/spreadsheetml/2006/main" count="262" uniqueCount="107">
  <si>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</si>
  <si>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</si>
  <si>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</si>
  <si>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</si>
  <si>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</si>
  <si>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</si>
  <si>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</si>
  <si>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</si>
  <si>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</si>
  <si>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</si>
  <si>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</si>
  <si>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</si>
  <si>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</si>
  <si>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</si>
  <si>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</si>
  <si>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</si>
  <si>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</si>
  <si>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</si>
  <si>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</si>
  <si>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</si>
  <si>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</si>
  <si>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</si>
  <si>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</si>
  <si>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</si>
  <si>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</si>
  <si>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</si>
  <si>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</si>
  <si>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</si>
  <si>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</si>
  <si>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</si>
  <si>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</si>
  <si>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</si>
  <si>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</si>
  <si>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</si>
  <si>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</si>
  <si>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</si>
  <si>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</si>
  <si>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</si>
  <si>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</si>
  <si>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</si>
  <si>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</si>
  <si>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</si>
  <si>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</si>
  <si>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</si>
  <si>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</si>
  <si>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</si>
  <si>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</si>
  <si>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</si>
  <si>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</si>
  <si>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</si>
  <si>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</si>
  <si>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</si>
  <si>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</si>
  <si>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</si>
  <si>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</si>
  <si>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</si>
  <si>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</si>
  <si>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</si>
  <si>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</si>
  <si>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</si>
  <si>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</si>
  <si>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</si>
  <si>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</si>
  <si>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</si>
  <si>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</si>
  <si>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</si>
  <si>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</si>
  <si>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</si>
  <si>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</si>
  <si>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</si>
  <si>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</si>
  <si>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</si>
  <si>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</si>
  <si>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</si>
  <si>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</si>
  <si>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</si>
  <si>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</si>
  <si>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</si>
  <si>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</si>
  <si>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</si>
  <si>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</si>
  <si>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</si>
  <si>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</si>
  <si>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</si>
  <si>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</si>
  <si>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</si>
  <si>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</si>
  <si>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</si>
  <si>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098612</t>
  </si>
  <si>
    <t>46</t>
  </si>
  <si>
    <t>02</t>
  </si>
  <si>
    <t>0</t>
  </si>
  <si>
    <t>000</t>
  </si>
  <si>
    <t>栃木県　宇都宮西中核工業団地事務組合（事業会計分）</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</si>
  <si>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</si>
  <si>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</si>
  <si>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</si>
  <si>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</si>
  <si>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</si>
  <si>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</si>
  <si>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</si>
  <si>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</si>
  <si>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</si>
  <si>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</si>
  <si>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施設利用率、契約率が低い傾向にある。
　なお、当該年度をもって当該工業団地内における空き区画は全て分譲済となった。
　また、操業済企業の使用水量についても今後、大幅に使用水量が増加することは考えにくいので、施設規模の見直しを検討していく必要がある。
　さらに、今後は機械設備の更新等により減価償却費が増加する。
　これによって、料金回収率は100％を割り込んでしまう可能性がある。
　今後については、PDCAを働かせて、現状に適した見直しを行っていき、経費等の削減に取り組み、適正に保てるような努力が必要である。
</t>
    <rPh sb="1" eb="3">
      <t>シセツ</t>
    </rPh>
    <rPh sb="3" eb="5">
      <t>リヨウ</t>
    </rPh>
    <rPh sb="5" eb="6">
      <t>リツ</t>
    </rPh>
    <rPh sb="7" eb="9">
      <t>ケイヤク</t>
    </rPh>
    <rPh sb="9" eb="10">
      <t>リツ</t>
    </rPh>
    <rPh sb="11" eb="12">
      <t>ヒク</t>
    </rPh>
    <rPh sb="13" eb="15">
      <t>ケイコウ</t>
    </rPh>
    <rPh sb="24" eb="26">
      <t>トウガイ</t>
    </rPh>
    <rPh sb="26" eb="28">
      <t>ネンド</t>
    </rPh>
    <rPh sb="32" eb="34">
      <t>トウガイ</t>
    </rPh>
    <rPh sb="34" eb="36">
      <t>コウギョウ</t>
    </rPh>
    <rPh sb="36" eb="38">
      <t>ダンチ</t>
    </rPh>
    <rPh sb="38" eb="39">
      <t>ナイ</t>
    </rPh>
    <rPh sb="43" eb="44">
      <t>ア</t>
    </rPh>
    <rPh sb="45" eb="47">
      <t>クカク</t>
    </rPh>
    <rPh sb="48" eb="49">
      <t>スベ</t>
    </rPh>
    <rPh sb="50" eb="52">
      <t>ブンジョウ</t>
    </rPh>
    <rPh sb="52" eb="53">
      <t>スミ</t>
    </rPh>
    <rPh sb="63" eb="65">
      <t>ソウギョウ</t>
    </rPh>
    <rPh sb="65" eb="66">
      <t>スミ</t>
    </rPh>
    <rPh sb="66" eb="68">
      <t>キギョウ</t>
    </rPh>
    <rPh sb="69" eb="71">
      <t>シヨウ</t>
    </rPh>
    <rPh sb="71" eb="73">
      <t>スイリョウ</t>
    </rPh>
    <rPh sb="78" eb="80">
      <t>コンゴ</t>
    </rPh>
    <rPh sb="81" eb="83">
      <t>オオハバ</t>
    </rPh>
    <rPh sb="84" eb="86">
      <t>シヨウ</t>
    </rPh>
    <rPh sb="86" eb="88">
      <t>スイリョウ</t>
    </rPh>
    <rPh sb="89" eb="91">
      <t>ゾウカ</t>
    </rPh>
    <rPh sb="96" eb="97">
      <t>カンガ</t>
    </rPh>
    <rPh sb="104" eb="106">
      <t>シセツ</t>
    </rPh>
    <rPh sb="106" eb="108">
      <t>キボ</t>
    </rPh>
    <rPh sb="109" eb="111">
      <t>ミナオ</t>
    </rPh>
    <rPh sb="113" eb="115">
      <t>ケントウ</t>
    </rPh>
    <rPh sb="119" eb="121">
      <t>ヒツヨウ</t>
    </rPh>
    <rPh sb="131" eb="133">
      <t>コンゴ</t>
    </rPh>
    <rPh sb="134" eb="136">
      <t>キカイ</t>
    </rPh>
    <rPh sb="136" eb="138">
      <t>セツビ</t>
    </rPh>
    <rPh sb="139" eb="141">
      <t>コウシン</t>
    </rPh>
    <rPh sb="141" eb="142">
      <t>トウ</t>
    </rPh>
    <rPh sb="145" eb="147">
      <t>ゲンカ</t>
    </rPh>
    <rPh sb="147" eb="149">
      <t>ショウキャク</t>
    </rPh>
    <rPh sb="149" eb="150">
      <t>ヒ</t>
    </rPh>
    <rPh sb="151" eb="153">
      <t>ゾウカ</t>
    </rPh>
    <rPh sb="165" eb="167">
      <t>リョウキン</t>
    </rPh>
    <rPh sb="167" eb="169">
      <t>カイシュウ</t>
    </rPh>
    <rPh sb="169" eb="170">
      <t>リツ</t>
    </rPh>
    <rPh sb="176" eb="177">
      <t>ワ</t>
    </rPh>
    <rPh sb="178" eb="179">
      <t>コ</t>
    </rPh>
    <rPh sb="184" eb="186">
      <t>カノウ</t>
    </rPh>
    <rPh sb="186" eb="187">
      <t>セイ</t>
    </rPh>
    <rPh sb="193" eb="195">
      <t>コンゴ</t>
    </rPh>
    <rPh sb="206" eb="207">
      <t>ハタラ</t>
    </rPh>
    <rPh sb="211" eb="213">
      <t>ゲンジョウ</t>
    </rPh>
    <rPh sb="214" eb="215">
      <t>テキ</t>
    </rPh>
    <rPh sb="217" eb="219">
      <t>ミナオ</t>
    </rPh>
    <rPh sb="221" eb="222">
      <t>オコナ</t>
    </rPh>
    <rPh sb="227" eb="229">
      <t>ケイヒ</t>
    </rPh>
    <rPh sb="229" eb="230">
      <t>トウ</t>
    </rPh>
    <rPh sb="231" eb="233">
      <t>サクゲン</t>
    </rPh>
    <rPh sb="234" eb="235">
      <t>ト</t>
    </rPh>
    <rPh sb="236" eb="237">
      <t>ク</t>
    </rPh>
    <rPh sb="239" eb="241">
      <t>テキセイ</t>
    </rPh>
    <rPh sb="242" eb="243">
      <t>タモ</t>
    </rPh>
    <rPh sb="248" eb="250">
      <t>ドリョク</t>
    </rPh>
    <rPh sb="251" eb="253">
      <t>ヒツヨウ</t>
    </rPh>
    <phoneticPr fontId="5"/>
  </si>
  <si>
    <t>　給水の供給開始が平成8年となっており、管路については現時点では老朽化していない。</t>
    <rPh sb="1" eb="3">
      <t>キュウスイ</t>
    </rPh>
    <rPh sb="4" eb="6">
      <t>キョウキュウ</t>
    </rPh>
    <rPh sb="6" eb="8">
      <t>カイシ</t>
    </rPh>
    <rPh sb="9" eb="11">
      <t>ヘイセイ</t>
    </rPh>
    <rPh sb="12" eb="13">
      <t>ネン</t>
    </rPh>
    <rPh sb="20" eb="22">
      <t>カンロ</t>
    </rPh>
    <rPh sb="27" eb="30">
      <t>ゲンジテン</t>
    </rPh>
    <rPh sb="32" eb="34">
      <t>ロウキュウ</t>
    </rPh>
    <rPh sb="34" eb="35">
      <t>カ</t>
    </rPh>
    <phoneticPr fontId="5"/>
  </si>
  <si>
    <t>　当該工業団地の空き区画が全て分譲済となったこと、給水先企業が節水思考に向いていることを踏まえると、今後の売上の増加は見込めない。
　しかし、今後の老朽化に対する財源確保をしていく必要があり、値上げも視野に入れた計画作成が求められる。</t>
    <rPh sb="1" eb="3">
      <t>トウガイ</t>
    </rPh>
    <rPh sb="3" eb="5">
      <t>コウギョウ</t>
    </rPh>
    <rPh sb="5" eb="7">
      <t>ダンチ</t>
    </rPh>
    <rPh sb="8" eb="9">
      <t>ア</t>
    </rPh>
    <rPh sb="10" eb="12">
      <t>クカク</t>
    </rPh>
    <rPh sb="13" eb="14">
      <t>スベ</t>
    </rPh>
    <rPh sb="15" eb="17">
      <t>ブンジョウ</t>
    </rPh>
    <rPh sb="17" eb="18">
      <t>スミ</t>
    </rPh>
    <rPh sb="25" eb="27">
      <t>キュウスイ</t>
    </rPh>
    <rPh sb="27" eb="28">
      <t>サキ</t>
    </rPh>
    <rPh sb="28" eb="30">
      <t>キギョウ</t>
    </rPh>
    <rPh sb="31" eb="33">
      <t>セッスイ</t>
    </rPh>
    <rPh sb="33" eb="35">
      <t>シコウ</t>
    </rPh>
    <rPh sb="36" eb="37">
      <t>ム</t>
    </rPh>
    <rPh sb="44" eb="45">
      <t>フ</t>
    </rPh>
    <rPh sb="50" eb="52">
      <t>コンゴ</t>
    </rPh>
    <rPh sb="53" eb="54">
      <t>ウ</t>
    </rPh>
    <rPh sb="54" eb="55">
      <t>ウエ</t>
    </rPh>
    <rPh sb="56" eb="58">
      <t>ゾウカ</t>
    </rPh>
    <rPh sb="59" eb="61">
      <t>ミコ</t>
    </rPh>
    <rPh sb="71" eb="73">
      <t>コンゴ</t>
    </rPh>
    <rPh sb="74" eb="77">
      <t>ロウキュウカ</t>
    </rPh>
    <rPh sb="78" eb="79">
      <t>タイ</t>
    </rPh>
    <rPh sb="81" eb="83">
      <t>ザイゲン</t>
    </rPh>
    <rPh sb="83" eb="85">
      <t>カクホ</t>
    </rPh>
    <rPh sb="90" eb="92">
      <t>ヒツヨウ</t>
    </rPh>
    <rPh sb="96" eb="98">
      <t>ネア</t>
    </rPh>
    <rPh sb="100" eb="102">
      <t>シヤ</t>
    </rPh>
    <rPh sb="103" eb="104">
      <t>イ</t>
    </rPh>
    <rPh sb="106" eb="108">
      <t>ケイカク</t>
    </rPh>
    <rPh sb="108" eb="110">
      <t>サクセイ</t>
    </rPh>
    <rPh sb="111" eb="112">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</si>
</sst>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63.49</c:v>
                </c:pt>
                <c:pt idx="1">
                  <c:v>64.61</c:v>
                </c:pt>
                <c:pt idx="2">
                  <c:v>63.16</c:v>
                </c:pt>
                <c:pt idx="3">
                  <c:v>62.39</c:v>
                </c:pt>
                <c:pt idx="4">
                  <c:v>63.87</c:v>
                </c:pt>
              </c:numCache>
            </c:numRef>
          </c:val>
          <c:extLst>
            <c:ext xmlns:c16="http://schemas.microsoft.com/office/drawing/2014/chart" uri="{C3380CC4-5D6E-409C-BE32-E72D297353CC}">
              <c16:uniqueId val="{00000000-8B64-449E-9C34-E6F2A52FCF59}"/>
            </c:ext>
          </c:extLst>
        </c:ser>
        <c:dLbls>
          <c:showLegendKey val="0"/>
          <c:showVal val="0"/>
          <c:showCatName val="0"/>
          <c:showSerName val="0"/>
          <c:showPercent val="0"/>
          <c:showBubbleSize val="0"/>
        </c:dLbls>
        <c:gapWidth val="150"/>
        <c:axId val="158963096"/>
        <c:axId val="158967016"/>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53.92</c:v>
                </c:pt>
                <c:pt idx="1">
                  <c:v>53.32</c:v>
                </c:pt>
                <c:pt idx="2">
                  <c:v>53.4</c:v>
                </c:pt>
                <c:pt idx="3">
                  <c:v>53.49</c:v>
                </c:pt>
                <c:pt idx="4">
                  <c:v>54.3</c:v>
                </c:pt>
              </c:numCache>
            </c:numRef>
          </c:val>
          <c:smooth val="0"/>
          <c:extLst>
            <c:ext xmlns:c16="http://schemas.microsoft.com/office/drawing/2014/chart" uri="{C3380CC4-5D6E-409C-BE32-E72D297353CC}">
              <c16:uniqueId val="{00000001-8B64-449E-9C34-E6F2A52FCF59}"/>
            </c:ext>
          </c:extLst>
        </c:ser>
        <c:dLbls>
          <c:showLegendKey val="0"/>
          <c:showVal val="0"/>
          <c:showCatName val="0"/>
          <c:showSerName val="0"/>
          <c:showPercent val="0"/>
          <c:showBubbleSize val="0"/>
        </c:dLbls>
        <c:marker val="1"/>
        <c:smooth val="0"/>
        <c:axId val="158963096"/>
        <c:axId val="158967016"/>
      </c:lineChart>
      <c:catAx>
        <c:axId val="158963096"/>
        <c:scaling>
          <c:orientation val="minMax"/>
        </c:scaling>
        <c:delete val="1"/>
        <c:axPos val="b"/>
        <c:numFmt formatCode="General" sourceLinked="1"/>
        <c:majorTickMark val="none"/>
        <c:minorTickMark val="none"/>
        <c:tickLblPos val="none"/>
        <c:crossAx val="158967016"/>
        <c:crosses val="autoZero"/>
        <c:auto val="1"/>
        <c:lblAlgn val="ctr"/>
        <c:lblOffset val="100"/>
        <c:noMultiLvlLbl val="1"/>
      </c:catAx>
      <c:valAx>
        <c:axId val="1589670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589630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27-4CFC-BA24-625456985200}"/>
            </c:ext>
          </c:extLst>
        </c:ser>
        <c:dLbls>
          <c:showLegendKey val="0"/>
          <c:showVal val="0"/>
          <c:showCatName val="0"/>
          <c:showSerName val="0"/>
          <c:showPercent val="0"/>
          <c:showBubbleSize val="0"/>
        </c:dLbls>
        <c:gapWidth val="150"/>
        <c:axId val="159481232"/>
        <c:axId val="159482800"/>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101.87</c:v>
                </c:pt>
                <c:pt idx="1">
                  <c:v>115.82</c:v>
                </c:pt>
                <c:pt idx="2">
                  <c:v>118.97</c:v>
                </c:pt>
                <c:pt idx="3">
                  <c:v>121.15</c:v>
                </c:pt>
                <c:pt idx="4">
                  <c:v>125.8</c:v>
                </c:pt>
              </c:numCache>
            </c:numRef>
          </c:val>
          <c:smooth val="0"/>
          <c:extLst>
            <c:ext xmlns:c16="http://schemas.microsoft.com/office/drawing/2014/chart" uri="{C3380CC4-5D6E-409C-BE32-E72D297353CC}">
              <c16:uniqueId val="{00000001-3627-4CFC-BA24-625456985200}"/>
            </c:ext>
          </c:extLst>
        </c:ser>
        <c:dLbls>
          <c:showLegendKey val="0"/>
          <c:showVal val="0"/>
          <c:showCatName val="0"/>
          <c:showSerName val="0"/>
          <c:showPercent val="0"/>
          <c:showBubbleSize val="0"/>
        </c:dLbls>
        <c:marker val="1"/>
        <c:smooth val="0"/>
        <c:axId val="159481232"/>
        <c:axId val="159482800"/>
      </c:lineChart>
      <c:catAx>
        <c:axId val="159481232"/>
        <c:scaling>
          <c:orientation val="minMax"/>
        </c:scaling>
        <c:delete val="1"/>
        <c:axPos val="b"/>
        <c:numFmt formatCode="General" sourceLinked="1"/>
        <c:majorTickMark val="none"/>
        <c:minorTickMark val="none"/>
        <c:tickLblPos val="none"/>
        <c:crossAx val="159482800"/>
        <c:crosses val="autoZero"/>
        <c:auto val="1"/>
        <c:lblAlgn val="ctr"/>
        <c:lblOffset val="100"/>
        <c:noMultiLvlLbl val="1"/>
      </c:catAx>
      <c:valAx>
        <c:axId val="1594828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594812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213.87</c:v>
                </c:pt>
                <c:pt idx="1">
                  <c:v>225.32</c:v>
                </c:pt>
                <c:pt idx="2">
                  <c:v>157.82</c:v>
                </c:pt>
                <c:pt idx="3">
                  <c:v>163.99</c:v>
                </c:pt>
                <c:pt idx="4">
                  <c:v>159.83000000000001</c:v>
                </c:pt>
              </c:numCache>
            </c:numRef>
          </c:val>
          <c:extLst>
            <c:ext xmlns:c16="http://schemas.microsoft.com/office/drawing/2014/chart" uri="{C3380CC4-5D6E-409C-BE32-E72D297353CC}">
              <c16:uniqueId val="{00000000-D469-44CA-B2D4-8B2330110AB4}"/>
            </c:ext>
          </c:extLst>
        </c:ser>
        <c:dLbls>
          <c:showLegendKey val="0"/>
          <c:showVal val="0"/>
          <c:showCatName val="0"/>
          <c:showSerName val="0"/>
          <c:showPercent val="0"/>
          <c:showBubbleSize val="0"/>
        </c:dLbls>
        <c:gapWidth val="150"/>
        <c:axId val="159485544"/>
        <c:axId val="159482408"/>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118.03</c:v>
                </c:pt>
                <c:pt idx="1">
                  <c:v>120</c:v>
                </c:pt>
                <c:pt idx="2">
                  <c:v>113.67</c:v>
                </c:pt>
                <c:pt idx="3">
                  <c:v>110.79</c:v>
                </c:pt>
                <c:pt idx="4">
                  <c:v>108.76</c:v>
                </c:pt>
              </c:numCache>
            </c:numRef>
          </c:val>
          <c:smooth val="0"/>
          <c:extLst>
            <c:ext xmlns:c16="http://schemas.microsoft.com/office/drawing/2014/chart" uri="{C3380CC4-5D6E-409C-BE32-E72D297353CC}">
              <c16:uniqueId val="{00000001-D469-44CA-B2D4-8B2330110AB4}"/>
            </c:ext>
          </c:extLst>
        </c:ser>
        <c:dLbls>
          <c:showLegendKey val="0"/>
          <c:showVal val="0"/>
          <c:showCatName val="0"/>
          <c:showSerName val="0"/>
          <c:showPercent val="0"/>
          <c:showBubbleSize val="0"/>
        </c:dLbls>
        <c:marker val="1"/>
        <c:smooth val="0"/>
        <c:axId val="159485544"/>
        <c:axId val="159482408"/>
      </c:lineChart>
      <c:catAx>
        <c:axId val="159485544"/>
        <c:scaling>
          <c:orientation val="minMax"/>
        </c:scaling>
        <c:delete val="1"/>
        <c:axPos val="b"/>
        <c:numFmt formatCode="General" sourceLinked="1"/>
        <c:majorTickMark val="none"/>
        <c:minorTickMark val="none"/>
        <c:tickLblPos val="none"/>
        <c:crossAx val="159482408"/>
        <c:crosses val="autoZero"/>
        <c:auto val="1"/>
        <c:lblAlgn val="ctr"/>
        <c:lblOffset val="100"/>
        <c:noMultiLvlLbl val="1"/>
      </c:catAx>
      <c:valAx>
        <c:axId val="1594824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594855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D4-4343-9572-75B65C433EB2}"/>
            </c:ext>
          </c:extLst>
        </c:ser>
        <c:dLbls>
          <c:showLegendKey val="0"/>
          <c:showVal val="0"/>
          <c:showCatName val="0"/>
          <c:showSerName val="0"/>
          <c:showPercent val="0"/>
          <c:showBubbleSize val="0"/>
        </c:dLbls>
        <c:gapWidth val="150"/>
        <c:axId val="158965056"/>
        <c:axId val="158969368"/>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3.4</c:v>
                </c:pt>
                <c:pt idx="1">
                  <c:v>3.56</c:v>
                </c:pt>
                <c:pt idx="2">
                  <c:v>3.46</c:v>
                </c:pt>
                <c:pt idx="3">
                  <c:v>3.28</c:v>
                </c:pt>
                <c:pt idx="4">
                  <c:v>4.66</c:v>
                </c:pt>
              </c:numCache>
            </c:numRef>
          </c:val>
          <c:smooth val="0"/>
          <c:extLst>
            <c:ext xmlns:c16="http://schemas.microsoft.com/office/drawing/2014/chart" uri="{C3380CC4-5D6E-409C-BE32-E72D297353CC}">
              <c16:uniqueId val="{00000001-74D4-4343-9572-75B65C433EB2}"/>
            </c:ext>
          </c:extLst>
        </c:ser>
        <c:dLbls>
          <c:showLegendKey val="0"/>
          <c:showVal val="0"/>
          <c:showCatName val="0"/>
          <c:showSerName val="0"/>
          <c:showPercent val="0"/>
          <c:showBubbleSize val="0"/>
        </c:dLbls>
        <c:marker val="1"/>
        <c:smooth val="0"/>
        <c:axId val="158965056"/>
        <c:axId val="158969368"/>
      </c:lineChart>
      <c:catAx>
        <c:axId val="158965056"/>
        <c:scaling>
          <c:orientation val="minMax"/>
        </c:scaling>
        <c:delete val="1"/>
        <c:axPos val="b"/>
        <c:numFmt formatCode="General" sourceLinked="1"/>
        <c:majorTickMark val="none"/>
        <c:minorTickMark val="none"/>
        <c:tickLblPos val="none"/>
        <c:crossAx val="158969368"/>
        <c:crosses val="autoZero"/>
        <c:auto val="1"/>
        <c:lblAlgn val="ctr"/>
        <c:lblOffset val="100"/>
        <c:noMultiLvlLbl val="1"/>
      </c:catAx>
      <c:valAx>
        <c:axId val="1589693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5896505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B4-4605-AAE4-A29FA010BDE6}"/>
            </c:ext>
          </c:extLst>
        </c:ser>
        <c:dLbls>
          <c:showLegendKey val="0"/>
          <c:showVal val="0"/>
          <c:showCatName val="0"/>
          <c:showSerName val="0"/>
          <c:showPercent val="0"/>
          <c:showBubbleSize val="0"/>
        </c:dLbls>
        <c:gapWidth val="150"/>
        <c:axId val="158968192"/>
        <c:axId val="158965448"/>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0.19</c:v>
                </c:pt>
                <c:pt idx="1">
                  <c:v>0.06</c:v>
                </c:pt>
                <c:pt idx="2">
                  <c:v>0.13</c:v>
                </c:pt>
                <c:pt idx="3">
                  <c:v>0.02</c:v>
                </c:pt>
                <c:pt idx="4">
                  <c:v>0.06</c:v>
                </c:pt>
              </c:numCache>
            </c:numRef>
          </c:val>
          <c:smooth val="0"/>
          <c:extLst>
            <c:ext xmlns:c16="http://schemas.microsoft.com/office/drawing/2014/chart" uri="{C3380CC4-5D6E-409C-BE32-E72D297353CC}">
              <c16:uniqueId val="{00000001-23B4-4605-AAE4-A29FA010BDE6}"/>
            </c:ext>
          </c:extLst>
        </c:ser>
        <c:dLbls>
          <c:showLegendKey val="0"/>
          <c:showVal val="0"/>
          <c:showCatName val="0"/>
          <c:showSerName val="0"/>
          <c:showPercent val="0"/>
          <c:showBubbleSize val="0"/>
        </c:dLbls>
        <c:marker val="1"/>
        <c:smooth val="0"/>
        <c:axId val="158968192"/>
        <c:axId val="158965448"/>
      </c:lineChart>
      <c:catAx>
        <c:axId val="158968192"/>
        <c:scaling>
          <c:orientation val="minMax"/>
        </c:scaling>
        <c:delete val="1"/>
        <c:axPos val="b"/>
        <c:numFmt formatCode="General" sourceLinked="1"/>
        <c:majorTickMark val="none"/>
        <c:minorTickMark val="none"/>
        <c:tickLblPos val="none"/>
        <c:crossAx val="158965448"/>
        <c:crosses val="autoZero"/>
        <c:auto val="1"/>
        <c:lblAlgn val="ctr"/>
        <c:lblOffset val="100"/>
        <c:noMultiLvlLbl val="1"/>
      </c:catAx>
      <c:valAx>
        <c:axId val="1589654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5896819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2062.38</c:v>
                </c:pt>
                <c:pt idx="1">
                  <c:v>2070.8200000000002</c:v>
                </c:pt>
                <c:pt idx="2">
                  <c:v>1883.91</c:v>
                </c:pt>
                <c:pt idx="3">
                  <c:v>1225.79</c:v>
                </c:pt>
                <c:pt idx="4">
                  <c:v>1850.45</c:v>
                </c:pt>
              </c:numCache>
            </c:numRef>
          </c:val>
          <c:extLst>
            <c:ext xmlns:c16="http://schemas.microsoft.com/office/drawing/2014/chart" uri="{C3380CC4-5D6E-409C-BE32-E72D297353CC}">
              <c16:uniqueId val="{00000000-B27D-425E-B63E-F3BA89431167}"/>
            </c:ext>
          </c:extLst>
        </c:ser>
        <c:dLbls>
          <c:showLegendKey val="0"/>
          <c:showVal val="0"/>
          <c:showCatName val="0"/>
          <c:showSerName val="0"/>
          <c:showPercent val="0"/>
          <c:showBubbleSize val="0"/>
        </c:dLbls>
        <c:gapWidth val="150"/>
        <c:axId val="158968976"/>
        <c:axId val="158963488"/>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742.59</c:v>
                </c:pt>
                <c:pt idx="1">
                  <c:v>549.77</c:v>
                </c:pt>
                <c:pt idx="2">
                  <c:v>730.25</c:v>
                </c:pt>
                <c:pt idx="3">
                  <c:v>868.31</c:v>
                </c:pt>
                <c:pt idx="4">
                  <c:v>732.52</c:v>
                </c:pt>
              </c:numCache>
            </c:numRef>
          </c:val>
          <c:smooth val="0"/>
          <c:extLst>
            <c:ext xmlns:c16="http://schemas.microsoft.com/office/drawing/2014/chart" uri="{C3380CC4-5D6E-409C-BE32-E72D297353CC}">
              <c16:uniqueId val="{00000001-B27D-425E-B63E-F3BA89431167}"/>
            </c:ext>
          </c:extLst>
        </c:ser>
        <c:dLbls>
          <c:showLegendKey val="0"/>
          <c:showVal val="0"/>
          <c:showCatName val="0"/>
          <c:showSerName val="0"/>
          <c:showPercent val="0"/>
          <c:showBubbleSize val="0"/>
        </c:dLbls>
        <c:marker val="1"/>
        <c:smooth val="0"/>
        <c:axId val="158968976"/>
        <c:axId val="158963488"/>
      </c:lineChart>
      <c:catAx>
        <c:axId val="158968976"/>
        <c:scaling>
          <c:orientation val="minMax"/>
        </c:scaling>
        <c:delete val="1"/>
        <c:axPos val="b"/>
        <c:numFmt formatCode="General" sourceLinked="1"/>
        <c:majorTickMark val="none"/>
        <c:minorTickMark val="none"/>
        <c:tickLblPos val="none"/>
        <c:crossAx val="158963488"/>
        <c:crosses val="autoZero"/>
        <c:auto val="1"/>
        <c:lblAlgn val="ctr"/>
        <c:lblOffset val="100"/>
        <c:noMultiLvlLbl val="1"/>
      </c:catAx>
      <c:valAx>
        <c:axId val="1589634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589689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518.04</c:v>
                </c:pt>
                <c:pt idx="1">
                  <c:v>441.78</c:v>
                </c:pt>
                <c:pt idx="2">
                  <c:v>379.62</c:v>
                </c:pt>
                <c:pt idx="3">
                  <c:v>305.18</c:v>
                </c:pt>
                <c:pt idx="4">
                  <c:v>232.53</c:v>
                </c:pt>
              </c:numCache>
            </c:numRef>
          </c:val>
          <c:extLst>
            <c:ext xmlns:c16="http://schemas.microsoft.com/office/drawing/2014/chart" uri="{C3380CC4-5D6E-409C-BE32-E72D297353CC}">
              <c16:uniqueId val="{00000000-61C3-4934-A06A-A979BD6CEB72}"/>
            </c:ext>
          </c:extLst>
        </c:ser>
        <c:dLbls>
          <c:showLegendKey val="0"/>
          <c:showVal val="0"/>
          <c:showCatName val="0"/>
          <c:showSerName val="0"/>
          <c:showPercent val="0"/>
          <c:showBubbleSize val="0"/>
        </c:dLbls>
        <c:gapWidth val="150"/>
        <c:axId val="158962704"/>
        <c:axId val="15896231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430.97</c:v>
                </c:pt>
                <c:pt idx="1">
                  <c:v>536.28</c:v>
                </c:pt>
                <c:pt idx="2">
                  <c:v>514.66</c:v>
                </c:pt>
                <c:pt idx="3">
                  <c:v>504.81</c:v>
                </c:pt>
                <c:pt idx="4">
                  <c:v>498.01</c:v>
                </c:pt>
              </c:numCache>
            </c:numRef>
          </c:val>
          <c:smooth val="0"/>
          <c:extLst>
            <c:ext xmlns:c16="http://schemas.microsoft.com/office/drawing/2014/chart" uri="{C3380CC4-5D6E-409C-BE32-E72D297353CC}">
              <c16:uniqueId val="{00000001-61C3-4934-A06A-A979BD6CEB72}"/>
            </c:ext>
          </c:extLst>
        </c:ser>
        <c:dLbls>
          <c:showLegendKey val="0"/>
          <c:showVal val="0"/>
          <c:showCatName val="0"/>
          <c:showSerName val="0"/>
          <c:showPercent val="0"/>
          <c:showBubbleSize val="0"/>
        </c:dLbls>
        <c:marker val="1"/>
        <c:smooth val="0"/>
        <c:axId val="158962704"/>
        <c:axId val="158962312"/>
      </c:lineChart>
      <c:catAx>
        <c:axId val="158962704"/>
        <c:scaling>
          <c:orientation val="minMax"/>
        </c:scaling>
        <c:delete val="1"/>
        <c:axPos val="b"/>
        <c:numFmt formatCode="General" sourceLinked="1"/>
        <c:majorTickMark val="none"/>
        <c:minorTickMark val="none"/>
        <c:tickLblPos val="none"/>
        <c:crossAx val="158962312"/>
        <c:crosses val="autoZero"/>
        <c:auto val="1"/>
        <c:lblAlgn val="ctr"/>
        <c:lblOffset val="100"/>
        <c:noMultiLvlLbl val="1"/>
      </c:catAx>
      <c:valAx>
        <c:axId val="1589623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589627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186.68</c:v>
                </c:pt>
                <c:pt idx="1">
                  <c:v>185.92</c:v>
                </c:pt>
                <c:pt idx="2">
                  <c:v>145.38999999999999</c:v>
                </c:pt>
                <c:pt idx="3">
                  <c:v>152.55000000000001</c:v>
                </c:pt>
                <c:pt idx="4">
                  <c:v>147.37</c:v>
                </c:pt>
              </c:numCache>
            </c:numRef>
          </c:val>
          <c:extLst>
            <c:ext xmlns:c16="http://schemas.microsoft.com/office/drawing/2014/chart" uri="{C3380CC4-5D6E-409C-BE32-E72D297353CC}">
              <c16:uniqueId val="{00000000-CFF9-4244-9E9F-A2F9CA49523D}"/>
            </c:ext>
          </c:extLst>
        </c:ser>
        <c:dLbls>
          <c:showLegendKey val="0"/>
          <c:showVal val="0"/>
          <c:showCatName val="0"/>
          <c:showSerName val="0"/>
          <c:showPercent val="0"/>
          <c:showBubbleSize val="0"/>
        </c:dLbls>
        <c:gapWidth val="150"/>
        <c:axId val="158964664"/>
        <c:axId val="158965840"/>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100.16</c:v>
                </c:pt>
                <c:pt idx="1">
                  <c:v>100.54</c:v>
                </c:pt>
                <c:pt idx="2">
                  <c:v>95.99</c:v>
                </c:pt>
                <c:pt idx="3">
                  <c:v>94.91</c:v>
                </c:pt>
                <c:pt idx="4">
                  <c:v>90.22</c:v>
                </c:pt>
              </c:numCache>
            </c:numRef>
          </c:val>
          <c:smooth val="0"/>
          <c:extLst>
            <c:ext xmlns:c16="http://schemas.microsoft.com/office/drawing/2014/chart" uri="{C3380CC4-5D6E-409C-BE32-E72D297353CC}">
              <c16:uniqueId val="{00000001-CFF9-4244-9E9F-A2F9CA49523D}"/>
            </c:ext>
          </c:extLst>
        </c:ser>
        <c:dLbls>
          <c:showLegendKey val="0"/>
          <c:showVal val="0"/>
          <c:showCatName val="0"/>
          <c:showSerName val="0"/>
          <c:showPercent val="0"/>
          <c:showBubbleSize val="0"/>
        </c:dLbls>
        <c:marker val="1"/>
        <c:smooth val="0"/>
        <c:axId val="158964664"/>
        <c:axId val="158965840"/>
      </c:lineChart>
      <c:catAx>
        <c:axId val="158964664"/>
        <c:scaling>
          <c:orientation val="minMax"/>
        </c:scaling>
        <c:delete val="1"/>
        <c:axPos val="b"/>
        <c:numFmt formatCode="General" sourceLinked="1"/>
        <c:majorTickMark val="none"/>
        <c:minorTickMark val="none"/>
        <c:tickLblPos val="none"/>
        <c:crossAx val="158965840"/>
        <c:crosses val="autoZero"/>
        <c:auto val="1"/>
        <c:lblAlgn val="ctr"/>
        <c:lblOffset val="100"/>
        <c:noMultiLvlLbl val="1"/>
      </c:catAx>
      <c:valAx>
        <c:axId val="1589658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589646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45.97</c:v>
                </c:pt>
                <c:pt idx="1">
                  <c:v>47.86</c:v>
                </c:pt>
                <c:pt idx="2">
                  <c:v>61</c:v>
                </c:pt>
                <c:pt idx="3">
                  <c:v>58.54</c:v>
                </c:pt>
                <c:pt idx="4">
                  <c:v>59.81</c:v>
                </c:pt>
              </c:numCache>
            </c:numRef>
          </c:val>
          <c:extLst>
            <c:ext xmlns:c16="http://schemas.microsoft.com/office/drawing/2014/chart" uri="{C3380CC4-5D6E-409C-BE32-E72D297353CC}">
              <c16:uniqueId val="{00000000-9729-43DA-B827-0EB03EFB7144}"/>
            </c:ext>
          </c:extLst>
        </c:ser>
        <c:dLbls>
          <c:showLegendKey val="0"/>
          <c:showVal val="0"/>
          <c:showCatName val="0"/>
          <c:showSerName val="0"/>
          <c:showPercent val="0"/>
          <c:showBubbleSize val="0"/>
        </c:dLbls>
        <c:gapWidth val="150"/>
        <c:axId val="158968584"/>
        <c:axId val="15948162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42.5</c:v>
                </c:pt>
                <c:pt idx="1">
                  <c:v>42.19</c:v>
                </c:pt>
                <c:pt idx="2">
                  <c:v>44.55</c:v>
                </c:pt>
                <c:pt idx="3">
                  <c:v>47.36</c:v>
                </c:pt>
                <c:pt idx="4">
                  <c:v>49.94</c:v>
                </c:pt>
              </c:numCache>
            </c:numRef>
          </c:val>
          <c:smooth val="0"/>
          <c:extLst>
            <c:ext xmlns:c16="http://schemas.microsoft.com/office/drawing/2014/chart" uri="{C3380CC4-5D6E-409C-BE32-E72D297353CC}">
              <c16:uniqueId val="{00000001-9729-43DA-B827-0EB03EFB7144}"/>
            </c:ext>
          </c:extLst>
        </c:ser>
        <c:dLbls>
          <c:showLegendKey val="0"/>
          <c:showVal val="0"/>
          <c:showCatName val="0"/>
          <c:showSerName val="0"/>
          <c:showPercent val="0"/>
          <c:showBubbleSize val="0"/>
        </c:dLbls>
        <c:marker val="1"/>
        <c:smooth val="0"/>
        <c:axId val="158968584"/>
        <c:axId val="159481624"/>
      </c:lineChart>
      <c:catAx>
        <c:axId val="158968584"/>
        <c:scaling>
          <c:orientation val="minMax"/>
        </c:scaling>
        <c:delete val="1"/>
        <c:axPos val="b"/>
        <c:numFmt formatCode="General" sourceLinked="1"/>
        <c:majorTickMark val="none"/>
        <c:minorTickMark val="none"/>
        <c:tickLblPos val="none"/>
        <c:crossAx val="159481624"/>
        <c:crosses val="autoZero"/>
        <c:auto val="1"/>
        <c:lblAlgn val="ctr"/>
        <c:lblOffset val="100"/>
        <c:noMultiLvlLbl val="1"/>
      </c:catAx>
      <c:valAx>
        <c:axId val="1594816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589685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22.14</c:v>
                </c:pt>
                <c:pt idx="1">
                  <c:v>22.24</c:v>
                </c:pt>
                <c:pt idx="2">
                  <c:v>20.66</c:v>
                </c:pt>
                <c:pt idx="3">
                  <c:v>22.14</c:v>
                </c:pt>
                <c:pt idx="4">
                  <c:v>22.62</c:v>
                </c:pt>
              </c:numCache>
            </c:numRef>
          </c:val>
          <c:extLst>
            <c:ext xmlns:c16="http://schemas.microsoft.com/office/drawing/2014/chart" uri="{C3380CC4-5D6E-409C-BE32-E72D297353CC}">
              <c16:uniqueId val="{00000000-D2CC-49DD-A139-A1CBBA6A215A}"/>
            </c:ext>
          </c:extLst>
        </c:ser>
        <c:dLbls>
          <c:showLegendKey val="0"/>
          <c:showVal val="0"/>
          <c:showCatName val="0"/>
          <c:showSerName val="0"/>
          <c:showPercent val="0"/>
          <c:showBubbleSize val="0"/>
        </c:dLbls>
        <c:gapWidth val="150"/>
        <c:axId val="159482016"/>
        <c:axId val="159487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35.909999999999997</c:v>
                </c:pt>
                <c:pt idx="1">
                  <c:v>35.54</c:v>
                </c:pt>
                <c:pt idx="2">
                  <c:v>35.24</c:v>
                </c:pt>
                <c:pt idx="3">
                  <c:v>35.22</c:v>
                </c:pt>
                <c:pt idx="4">
                  <c:v>34.92</c:v>
                </c:pt>
              </c:numCache>
            </c:numRef>
          </c:val>
          <c:smooth val="0"/>
          <c:extLst>
            <c:ext xmlns:c16="http://schemas.microsoft.com/office/drawing/2014/chart" uri="{C3380CC4-5D6E-409C-BE32-E72D297353CC}">
              <c16:uniqueId val="{00000001-D2CC-49DD-A139-A1CBBA6A215A}"/>
            </c:ext>
          </c:extLst>
        </c:ser>
        <c:dLbls>
          <c:showLegendKey val="0"/>
          <c:showVal val="0"/>
          <c:showCatName val="0"/>
          <c:showSerName val="0"/>
          <c:showPercent val="0"/>
          <c:showBubbleSize val="0"/>
        </c:dLbls>
        <c:marker val="1"/>
        <c:smooth val="0"/>
        <c:axId val="159482016"/>
        <c:axId val="159487504"/>
      </c:lineChart>
      <c:catAx>
        <c:axId val="159482016"/>
        <c:scaling>
          <c:orientation val="minMax"/>
        </c:scaling>
        <c:delete val="1"/>
        <c:axPos val="b"/>
        <c:numFmt formatCode="General" sourceLinked="1"/>
        <c:majorTickMark val="none"/>
        <c:minorTickMark val="none"/>
        <c:tickLblPos val="none"/>
        <c:crossAx val="159487504"/>
        <c:crosses val="autoZero"/>
        <c:auto val="1"/>
        <c:lblAlgn val="ctr"/>
        <c:lblOffset val="100"/>
        <c:noMultiLvlLbl val="1"/>
      </c:catAx>
      <c:valAx>
        <c:axId val="159487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5948201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23.32</c:v>
                </c:pt>
                <c:pt idx="1">
                  <c:v>21.36</c:v>
                </c:pt>
                <c:pt idx="2">
                  <c:v>21.7</c:v>
                </c:pt>
                <c:pt idx="3">
                  <c:v>19.62</c:v>
                </c:pt>
                <c:pt idx="4">
                  <c:v>20.420000000000002</c:v>
                </c:pt>
              </c:numCache>
            </c:numRef>
          </c:val>
          <c:extLst>
            <c:ext xmlns:c16="http://schemas.microsoft.com/office/drawing/2014/chart" uri="{C3380CC4-5D6E-409C-BE32-E72D297353CC}">
              <c16:uniqueId val="{00000000-BE70-4E30-8559-EE441925EBA3}"/>
            </c:ext>
          </c:extLst>
        </c:ser>
        <c:dLbls>
          <c:showLegendKey val="0"/>
          <c:showVal val="0"/>
          <c:showCatName val="0"/>
          <c:showSerName val="0"/>
          <c:showPercent val="0"/>
          <c:showBubbleSize val="0"/>
        </c:dLbls>
        <c:gapWidth val="150"/>
        <c:axId val="159480056"/>
        <c:axId val="159484368"/>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52.54</c:v>
                </c:pt>
                <c:pt idx="1">
                  <c:v>50.81</c:v>
                </c:pt>
                <c:pt idx="2">
                  <c:v>50.28</c:v>
                </c:pt>
                <c:pt idx="3">
                  <c:v>51.42</c:v>
                </c:pt>
                <c:pt idx="4">
                  <c:v>50.9</c:v>
                </c:pt>
              </c:numCache>
            </c:numRef>
          </c:val>
          <c:smooth val="0"/>
          <c:extLst>
            <c:ext xmlns:c16="http://schemas.microsoft.com/office/drawing/2014/chart" uri="{C3380CC4-5D6E-409C-BE32-E72D297353CC}">
              <c16:uniqueId val="{00000001-BE70-4E30-8559-EE441925EBA3}"/>
            </c:ext>
          </c:extLst>
        </c:ser>
        <c:dLbls>
          <c:showLegendKey val="0"/>
          <c:showVal val="0"/>
          <c:showCatName val="0"/>
          <c:showSerName val="0"/>
          <c:showPercent val="0"/>
          <c:showBubbleSize val="0"/>
        </c:dLbls>
        <c:marker val="1"/>
        <c:smooth val="0"/>
        <c:axId val="159480056"/>
        <c:axId val="159484368"/>
      </c:lineChart>
      <c:catAx>
        <c:axId val="159480056"/>
        <c:scaling>
          <c:orientation val="minMax"/>
        </c:scaling>
        <c:delete val="1"/>
        <c:axPos val="b"/>
        <c:numFmt formatCode="General" sourceLinked="1"/>
        <c:majorTickMark val="none"/>
        <c:minorTickMark val="none"/>
        <c:tickLblPos val="none"/>
        <c:crossAx val="159484368"/>
        <c:crosses val="autoZero"/>
        <c:auto val="1"/>
        <c:lblAlgn val="ctr"/>
        <c:lblOffset val="100"/>
        <c:noMultiLvlLbl val="1"/>
      </c:catAx>
      <c:valAx>
        <c:axId val="1594843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5948005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A2" zoomScaleNormal="100" workbookViewId="0">
      <selection activeCell="SM86" sqref="SM8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栃木県　宇都宮西中核工業団地事務組合（事業会計分）</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5000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極小規模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1131</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91.2</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28</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1021</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104</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213.87</v>
      </c>
      <c r="Y32" s="129"/>
      <c r="Z32" s="129"/>
      <c r="AA32" s="129"/>
      <c r="AB32" s="129"/>
      <c r="AC32" s="129"/>
      <c r="AD32" s="129"/>
      <c r="AE32" s="129"/>
      <c r="AF32" s="129"/>
      <c r="AG32" s="129"/>
      <c r="AH32" s="129"/>
      <c r="AI32" s="129"/>
      <c r="AJ32" s="129"/>
      <c r="AK32" s="129"/>
      <c r="AL32" s="129"/>
      <c r="AM32" s="129"/>
      <c r="AN32" s="129"/>
      <c r="AO32" s="129"/>
      <c r="AP32" s="129"/>
      <c r="AQ32" s="130"/>
      <c r="AR32" s="128">
        <f>データ!U6</f>
        <v>225.32</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157.82</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163.99</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159.83000000000001</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2062.38</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2070.8200000000002</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1883.91</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1225.79</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1850.45</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518.04</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441.78</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379.62</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305.18</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232.53</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118.03</v>
      </c>
      <c r="Y33" s="129"/>
      <c r="Z33" s="129"/>
      <c r="AA33" s="129"/>
      <c r="AB33" s="129"/>
      <c r="AC33" s="129"/>
      <c r="AD33" s="129"/>
      <c r="AE33" s="129"/>
      <c r="AF33" s="129"/>
      <c r="AG33" s="129"/>
      <c r="AH33" s="129"/>
      <c r="AI33" s="129"/>
      <c r="AJ33" s="129"/>
      <c r="AK33" s="129"/>
      <c r="AL33" s="129"/>
      <c r="AM33" s="129"/>
      <c r="AN33" s="129"/>
      <c r="AO33" s="129"/>
      <c r="AP33" s="129"/>
      <c r="AQ33" s="130"/>
      <c r="AR33" s="128">
        <f>データ!Z6</f>
        <v>120</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113.67</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110.79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108.76</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101.87</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115.82</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118.97</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121.15</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125.8</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742.59</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549.77</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730.25</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868.31</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732.52</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430.97</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536.28</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514.66</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504.81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498.01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105</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186.68</v>
      </c>
      <c r="Y55" s="129"/>
      <c r="Z55" s="129"/>
      <c r="AA55" s="129"/>
      <c r="AB55" s="129"/>
      <c r="AC55" s="129"/>
      <c r="AD55" s="129"/>
      <c r="AE55" s="129"/>
      <c r="AF55" s="129"/>
      <c r="AG55" s="129"/>
      <c r="AH55" s="129"/>
      <c r="AI55" s="129"/>
      <c r="AJ55" s="129"/>
      <c r="AK55" s="129"/>
      <c r="AL55" s="129"/>
      <c r="AM55" s="129"/>
      <c r="AN55" s="129"/>
      <c r="AO55" s="129"/>
      <c r="AP55" s="129"/>
      <c r="AQ55" s="130"/>
      <c r="AR55" s="128">
        <f>データ!BM6</f>
        <v>185.92</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145.38999999999999</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152.55000000000001</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147.37</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45.97</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47.86</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61</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58.54</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59.81</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22.14</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22.24</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20.66</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22.14</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22.62</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23.32</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21.36</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21.7</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19.62</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20.420000000000002</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100.16</v>
      </c>
      <c r="Y56" s="129"/>
      <c r="Z56" s="129"/>
      <c r="AA56" s="129"/>
      <c r="AB56" s="129"/>
      <c r="AC56" s="129"/>
      <c r="AD56" s="129"/>
      <c r="AE56" s="129"/>
      <c r="AF56" s="129"/>
      <c r="AG56" s="129"/>
      <c r="AH56" s="129"/>
      <c r="AI56" s="129"/>
      <c r="AJ56" s="129"/>
      <c r="AK56" s="129"/>
      <c r="AL56" s="129"/>
      <c r="AM56" s="129"/>
      <c r="AN56" s="129"/>
      <c r="AO56" s="129"/>
      <c r="AP56" s="129"/>
      <c r="AQ56" s="130"/>
      <c r="AR56" s="128">
        <f>データ!BR6</f>
        <v>100.54</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95.99</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94.91</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90.22</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42.5</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42.19</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44.55</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47.36</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49.94</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35.909999999999997</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35.54</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35.24</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35.22</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34.92</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52.54</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50.81</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50.28</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51.42</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50.9</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106</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63.49</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64.61</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63.16</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62.39</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63.87</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0</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0</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0</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0</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0</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53.92</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53.32</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53.4</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53.49</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54.3</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3.4</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3.56</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3.46</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3.28</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4.66</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0.19</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0.06</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0.13</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0.02</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0.06</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30</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【119.03】</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【25.49】</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【420.52】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【238.81】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【115.00】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【18.60】</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【55.21】</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0" t="str">
        <f>データ!DC6</f>
        <v>【77.39】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0" t="str">
        <f>データ!DN6</f>
        <v>【59.23】</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0" t="str">
        <f>データ!DY6</f>
        <v>【47.77】</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0" t="str">
        <f>データ!EJ6</f>
        <v>【0.34】</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AH/SV6uEdi2ky9sYBr3d/2k2lbBFLgLnoyOE6wImsoE/3ixcWUrAZ87SitYbnLd+of02Tv5om234J6VmgdRIJw==" saltValue="Bk06el/sLbQI6dBiQ55grg=="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213.87</v>
      </c>
      <c r="U6" s="52">
        <f>U7</f>
        <v>225.32</v>
      </c>
      <c r="V6" s="52">
        <f>V7</f>
        <v>157.82</v>
      </c>
      <c r="W6" s="52">
        <f>W7</f>
        <v>163.99</v>
      </c>
      <c r="X6" s="52">
        <f t="shared" si="3"/>
        <v>159.83000000000001</v>
      </c>
      <c r="Y6" s="52">
        <f t="shared" si="3"/>
        <v>118.03</v>
      </c>
      <c r="Z6" s="52">
        <f t="shared" si="3"/>
        <v>120</v>
      </c>
      <c r="AA6" s="52">
        <f t="shared" si="3"/>
        <v>113.67</v>
      </c>
      <c r="AB6" s="52">
        <f t="shared" si="3"/>
        <v>110.79</v>
      </c>
      <c r="AC6" s="52">
        <f t="shared" si="3"/>
        <v>108.76</v>
      </c>
      <c r="AD6" s="50" t="str">
        <f>IF(AD7="-","【-】","【"&amp;SUBSTITUTE(TEXT(AD7,"#,##0.00"),"-","△")&amp;"】")</f>
        <v>【119.03】</v>
      </c>
      <c r="AE6" s="52">
        <f t="shared" si="3"/>
        <v>0</v>
      </c>
      <c r="AF6" s="52">
        <f>AF7</f>
        <v>0</v>
      </c>
      <c r="AG6" s="52">
        <f>AG7</f>
        <v>0</v>
      </c>
      <c r="AH6" s="52">
        <f>AH7</f>
        <v>0</v>
      </c>
      <c r="AI6" s="52">
        <f t="shared" si="3"/>
        <v>0</v>
      </c>
      <c r="AJ6" s="52">
        <f t="shared" si="3"/>
        <v>101.87</v>
      </c>
      <c r="AK6" s="52">
        <f t="shared" si="3"/>
        <v>115.82</v>
      </c>
      <c r="AL6" s="52">
        <f t="shared" si="3"/>
        <v>118.97</v>
      </c>
      <c r="AM6" s="52">
        <f t="shared" si="3"/>
        <v>121.15</v>
      </c>
      <c r="AN6" s="52">
        <f t="shared" si="3"/>
        <v>125.8</v>
      </c>
      <c r="AO6" s="50" t="str">
        <f>IF(AO7="-","【-】","【"&amp;SUBSTITUTE(TEXT(AO7,"#,##0.00"),"-","△")&amp;"】")</f>
        <v>【25.49】</v>
      </c>
      <c r="AP6" s="52">
        <f t="shared" si="3"/>
        <v>2062.38</v>
      </c>
      <c r="AQ6" s="52">
        <f>AQ7</f>
        <v>2070.8200000000002</v>
      </c>
      <c r="AR6" s="52">
        <f>AR7</f>
        <v>1883.91</v>
      </c>
      <c r="AS6" s="52">
        <f>AS7</f>
        <v>1225.79</v>
      </c>
      <c r="AT6" s="52">
        <f t="shared" si="3"/>
        <v>1850.45</v>
      </c>
      <c r="AU6" s="52">
        <f t="shared" si="3"/>
        <v>742.59</v>
      </c>
      <c r="AV6" s="52">
        <f t="shared" si="3"/>
        <v>549.77</v>
      </c>
      <c r="AW6" s="52">
        <f t="shared" si="3"/>
        <v>730.25</v>
      </c>
      <c r="AX6" s="52">
        <f t="shared" si="3"/>
        <v>868.31</v>
      </c>
      <c r="AY6" s="52">
        <f t="shared" si="3"/>
        <v>732.52</v>
      </c>
      <c r="AZ6" s="50" t="str">
        <f>IF(AZ7="-","【-】","【"&amp;SUBSTITUTE(TEXT(AZ7,"#,##0.00"),"-","△")&amp;"】")</f>
        <v>【420.52】</v>
      </c>
      <c r="BA6" s="52">
        <f t="shared" si="3"/>
        <v>518.04</v>
      </c>
      <c r="BB6" s="52">
        <f>BB7</f>
        <v>441.78</v>
      </c>
      <c r="BC6" s="52">
        <f>BC7</f>
        <v>379.62</v>
      </c>
      <c r="BD6" s="52">
        <f>BD7</f>
        <v>305.18</v>
      </c>
      <c r="BE6" s="52">
        <f t="shared" si="3"/>
        <v>232.53</v>
      </c>
      <c r="BF6" s="52">
        <f t="shared" si="3"/>
        <v>430.97</v>
      </c>
      <c r="BG6" s="52">
        <f t="shared" si="3"/>
        <v>536.28</v>
      </c>
      <c r="BH6" s="52">
        <f t="shared" si="3"/>
        <v>514.66</v>
      </c>
      <c r="BI6" s="52">
        <f t="shared" si="3"/>
        <v>504.81</v>
      </c>
      <c r="BJ6" s="52">
        <f t="shared" si="3"/>
        <v>498.01</v>
      </c>
      <c r="BK6" s="50" t="str">
        <f>IF(BK7="-","【-】","【"&amp;SUBSTITUTE(TEXT(BK7,"#,##0.00"),"-","△")&amp;"】")</f>
        <v>【238.81】</v>
      </c>
      <c r="BL6" s="52">
        <f t="shared" si="3"/>
        <v>186.68</v>
      </c>
      <c r="BM6" s="52">
        <f>BM7</f>
        <v>185.92</v>
      </c>
      <c r="BN6" s="52">
        <f>BN7</f>
        <v>145.38999999999999</v>
      </c>
      <c r="BO6" s="52">
        <f>BO7</f>
        <v>152.55000000000001</v>
      </c>
      <c r="BP6" s="52">
        <f t="shared" si="3"/>
        <v>147.37</v>
      </c>
      <c r="BQ6" s="52">
        <f t="shared" si="3"/>
        <v>100.16</v>
      </c>
      <c r="BR6" s="52">
        <f t="shared" si="3"/>
        <v>100.54</v>
      </c>
      <c r="BS6" s="52">
        <f t="shared" si="3"/>
        <v>95.99</v>
      </c>
      <c r="BT6" s="52">
        <f t="shared" si="3"/>
        <v>94.91</v>
      </c>
      <c r="BU6" s="52">
        <f t="shared" si="3"/>
        <v>90.22</v>
      </c>
      <c r="BV6" s="50" t="str">
        <f>IF(BV7="-","【-】","【"&amp;SUBSTITUTE(TEXT(BV7,"#,##0.00"),"-","△")&amp;"】")</f>
        <v>【115.00】</v>
      </c>
      <c r="BW6" s="52">
        <f t="shared" si="3"/>
        <v>45.97</v>
      </c>
      <c r="BX6" s="52">
        <f>BX7</f>
        <v>47.86</v>
      </c>
      <c r="BY6" s="52">
        <f>BY7</f>
        <v>61</v>
      </c>
      <c r="BZ6" s="52">
        <f>BZ7</f>
        <v>58.54</v>
      </c>
      <c r="CA6" s="52">
        <f t="shared" si="3"/>
        <v>59.81</v>
      </c>
      <c r="CB6" s="52">
        <f t="shared" si="3"/>
        <v>42.5</v>
      </c>
      <c r="CC6" s="52">
        <f t="shared" si="3"/>
        <v>42.19</v>
      </c>
      <c r="CD6" s="52">
        <f t="shared" si="3"/>
        <v>44.55</v>
      </c>
      <c r="CE6" s="52">
        <f t="shared" si="3"/>
        <v>47.36</v>
      </c>
      <c r="CF6" s="52">
        <f t="shared" ref="CF6" si="4">CF7</f>
        <v>49.94</v>
      </c>
      <c r="CG6" s="50" t="str">
        <f>IF(CG7="-","【-】","【"&amp;SUBSTITUTE(TEXT(CG7,"#,##0.00"),"-","△")&amp;"】")</f>
        <v>【18.60】</v>
      </c>
      <c r="CH6" s="52">
        <f t="shared" ref="CH6:CQ6" si="5">CH7</f>
        <v>22.14</v>
      </c>
      <c r="CI6" s="52">
        <f>CI7</f>
        <v>22.24</v>
      </c>
      <c r="CJ6" s="52">
        <f>CJ7</f>
        <v>20.66</v>
      </c>
      <c r="CK6" s="52">
        <f>CK7</f>
        <v>22.14</v>
      </c>
      <c r="CL6" s="52">
        <f t="shared" si="5"/>
        <v>22.62</v>
      </c>
      <c r="CM6" s="52">
        <f t="shared" si="5"/>
        <v>35.909999999999997</v>
      </c>
      <c r="CN6" s="52">
        <f t="shared" si="5"/>
        <v>35.54</v>
      </c>
      <c r="CO6" s="52">
        <f t="shared" si="5"/>
        <v>35.24</v>
      </c>
      <c r="CP6" s="52">
        <f t="shared" si="5"/>
        <v>35.22</v>
      </c>
      <c r="CQ6" s="52">
        <f t="shared" si="5"/>
        <v>34.92</v>
      </c>
      <c r="CR6" s="50" t="str">
        <f>IF(CR7="-","【-】","【"&amp;SUBSTITUTE(TEXT(CR7,"#,##0.00"),"-","△")&amp;"】")</f>
        <v>【55.21】</v>
      </c>
      <c r="CS6" s="52">
        <f t="shared" ref="CS6:DB6" si="6">CS7</f>
        <v>23.32</v>
      </c>
      <c r="CT6" s="52">
        <f>CT7</f>
        <v>21.36</v>
      </c>
      <c r="CU6" s="52">
        <f>CU7</f>
        <v>21.7</v>
      </c>
      <c r="CV6" s="52">
        <f>CV7</f>
        <v>19.62</v>
      </c>
      <c r="CW6" s="52">
        <f t="shared" si="6"/>
        <v>20.420000000000002</v>
      </c>
      <c r="CX6" s="52">
        <f t="shared" si="6"/>
        <v>52.54</v>
      </c>
      <c r="CY6" s="52">
        <f t="shared" si="6"/>
        <v>50.81</v>
      </c>
      <c r="CZ6" s="52">
        <f t="shared" si="6"/>
        <v>50.28</v>
      </c>
      <c r="DA6" s="52">
        <f t="shared" si="6"/>
        <v>51.42</v>
      </c>
      <c r="DB6" s="52">
        <f t="shared" si="6"/>
        <v>50.9</v>
      </c>
      <c r="DC6" s="50" t="str">
        <f>IF(DC7="-","【-】","【"&amp;SUBSTITUTE(TEXT(DC7,"#,##0.00"),"-","△")&amp;"】")</f>
        <v>【77.39】</v>
      </c>
      <c r="DD6" s="52">
        <f t="shared" ref="DD6:DM6" si="7">DD7</f>
        <v>63.49</v>
      </c>
      <c r="DE6" s="52">
        <f>DE7</f>
        <v>64.61</v>
      </c>
      <c r="DF6" s="52">
        <f>DF7</f>
        <v>63.16</v>
      </c>
      <c r="DG6" s="52">
        <f>DG7</f>
        <v>62.39</v>
      </c>
      <c r="DH6" s="52">
        <f t="shared" si="7"/>
        <v>63.87</v>
      </c>
      <c r="DI6" s="52">
        <f t="shared" si="7"/>
        <v>53.92</v>
      </c>
      <c r="DJ6" s="52">
        <f t="shared" si="7"/>
        <v>53.32</v>
      </c>
      <c r="DK6" s="52">
        <f t="shared" si="7"/>
        <v>53.4</v>
      </c>
      <c r="DL6" s="52">
        <f t="shared" si="7"/>
        <v>53.49</v>
      </c>
      <c r="DM6" s="52">
        <f t="shared" si="7"/>
        <v>54.3</v>
      </c>
      <c r="DN6" s="50" t="str">
        <f>IF(DN7="-","【-】","【"&amp;SUBSTITUTE(TEXT(DN7,"#,##0.00"),"-","△")&amp;"】")</f>
        <v>【59.23】</v>
      </c>
      <c r="DO6" s="52">
        <f t="shared" ref="DO6:DX6" si="8">DO7</f>
        <v>0</v>
      </c>
      <c r="DP6" s="52">
        <f>DP7</f>
        <v>0</v>
      </c>
      <c r="DQ6" s="52">
        <f>DQ7</f>
        <v>0</v>
      </c>
      <c r="DR6" s="52">
        <f>DR7</f>
        <v>0</v>
      </c>
      <c r="DS6" s="52">
        <f t="shared" si="8"/>
        <v>0</v>
      </c>
      <c r="DT6" s="52">
        <f t="shared" si="8"/>
        <v>3.4</v>
      </c>
      <c r="DU6" s="52">
        <f t="shared" si="8"/>
        <v>3.56</v>
      </c>
      <c r="DV6" s="52">
        <f t="shared" si="8"/>
        <v>3.46</v>
      </c>
      <c r="DW6" s="52">
        <f t="shared" si="8"/>
        <v>3.28</v>
      </c>
      <c r="DX6" s="52">
        <f t="shared" si="8"/>
        <v>4.66</v>
      </c>
      <c r="DY6" s="50" t="str">
        <f>IF(DY7="-","【-】","【"&amp;SUBSTITUTE(TEXT(DY7,"#,##0.00"),"-","△")&amp;"】")</f>
        <v>【47.77】</v>
      </c>
      <c r="DZ6" s="52">
        <f t="shared" ref="DZ6:EI6" si="9">DZ7</f>
        <v>0</v>
      </c>
      <c r="EA6" s="52">
        <f>EA7</f>
        <v>0</v>
      </c>
      <c r="EB6" s="52">
        <f>EB7</f>
        <v>0</v>
      </c>
      <c r="EC6" s="52">
        <f>EC7</f>
        <v>0</v>
      </c>
      <c r="ED6" s="52">
        <f t="shared" si="9"/>
        <v>0</v>
      </c>
      <c r="EE6" s="52">
        <f t="shared" si="9"/>
        <v>0.19</v>
      </c>
      <c r="EF6" s="52">
        <f t="shared" si="9"/>
        <v>0.06</v>
      </c>
      <c r="EG6" s="52">
        <f t="shared" si="9"/>
        <v>0.13</v>
      </c>
      <c r="EH6" s="52">
        <f t="shared" si="9"/>
        <v>0.02</v>
      </c>
      <c r="EI6" s="52">
        <f t="shared" si="9"/>
        <v>0.06</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5000</v>
      </c>
      <c r="L7" s="54" t="s">
        <v>96</v>
      </c>
      <c r="M7" s="55">
        <v>1</v>
      </c>
      <c r="N7" s="55">
        <v>1131</v>
      </c>
      <c r="O7" s="56" t="s">
        <v>97</v>
      </c>
      <c r="P7" s="56">
        <v>91.2</v>
      </c>
      <c r="Q7" s="55">
        <v>28</v>
      </c>
      <c r="R7" s="55">
        <v>1021</v>
      </c>
      <c r="S7" s="54" t="s">
        <v>98</v>
      </c>
      <c r="T7" s="57">
        <v>213.87</v>
      </c>
      <c r="U7" s="57">
        <v>225.32</v>
      </c>
      <c r="V7" s="57">
        <v>157.82</v>
      </c>
      <c r="W7" s="57">
        <v>163.99</v>
      </c>
      <c r="X7" s="57">
        <v>159.83000000000001</v>
      </c>
      <c r="Y7" s="57">
        <v>118.03</v>
      </c>
      <c r="Z7" s="57">
        <v>120</v>
      </c>
      <c r="AA7" s="57">
        <v>113.67</v>
      </c>
      <c r="AB7" s="57">
        <v>110.79</v>
      </c>
      <c r="AC7" s="58">
        <v>108.76</v>
      </c>
      <c r="AD7" s="57">
        <v>119.03</v>
      </c>
      <c r="AE7" s="57">
        <v>0</v>
      </c>
      <c r="AF7" s="57">
        <v>0</v>
      </c>
      <c r="AG7" s="57">
        <v>0</v>
      </c>
      <c r="AH7" s="57">
        <v>0</v>
      </c>
      <c r="AI7" s="57">
        <v>0</v>
      </c>
      <c r="AJ7" s="57">
        <v>101.87</v>
      </c>
      <c r="AK7" s="57">
        <v>115.82</v>
      </c>
      <c r="AL7" s="57">
        <v>118.97</v>
      </c>
      <c r="AM7" s="57">
        <v>121.15</v>
      </c>
      <c r="AN7" s="57">
        <v>125.8</v>
      </c>
      <c r="AO7" s="57">
        <v>25.49</v>
      </c>
      <c r="AP7" s="57">
        <v>2062.38</v>
      </c>
      <c r="AQ7" s="57">
        <v>2070.8200000000002</v>
      </c>
      <c r="AR7" s="57">
        <v>1883.91</v>
      </c>
      <c r="AS7" s="57">
        <v>1225.79</v>
      </c>
      <c r="AT7" s="57">
        <v>1850.45</v>
      </c>
      <c r="AU7" s="57">
        <v>742.59</v>
      </c>
      <c r="AV7" s="57">
        <v>549.77</v>
      </c>
      <c r="AW7" s="57">
        <v>730.25</v>
      </c>
      <c r="AX7" s="57">
        <v>868.31</v>
      </c>
      <c r="AY7" s="57">
        <v>732.52</v>
      </c>
      <c r="AZ7" s="57">
        <v>420.52</v>
      </c>
      <c r="BA7" s="57">
        <v>518.04</v>
      </c>
      <c r="BB7" s="57">
        <v>441.78</v>
      </c>
      <c r="BC7" s="57">
        <v>379.62</v>
      </c>
      <c r="BD7" s="57">
        <v>305.18</v>
      </c>
      <c r="BE7" s="57">
        <v>232.53</v>
      </c>
      <c r="BF7" s="57">
        <v>430.97</v>
      </c>
      <c r="BG7" s="57">
        <v>536.28</v>
      </c>
      <c r="BH7" s="57">
        <v>514.66</v>
      </c>
      <c r="BI7" s="57">
        <v>504.81</v>
      </c>
      <c r="BJ7" s="57">
        <v>498.01</v>
      </c>
      <c r="BK7" s="57">
        <v>238.81</v>
      </c>
      <c r="BL7" s="57">
        <v>186.68</v>
      </c>
      <c r="BM7" s="57">
        <v>185.92</v>
      </c>
      <c r="BN7" s="57">
        <v>145.38999999999999</v>
      </c>
      <c r="BO7" s="57">
        <v>152.55000000000001</v>
      </c>
      <c r="BP7" s="57">
        <v>147.37</v>
      </c>
      <c r="BQ7" s="57">
        <v>100.16</v>
      </c>
      <c r="BR7" s="57">
        <v>100.54</v>
      </c>
      <c r="BS7" s="57">
        <v>95.99</v>
      </c>
      <c r="BT7" s="57">
        <v>94.91</v>
      </c>
      <c r="BU7" s="57">
        <v>90.22</v>
      </c>
      <c r="BV7" s="57">
        <v>115</v>
      </c>
      <c r="BW7" s="57">
        <v>45.97</v>
      </c>
      <c r="BX7" s="57">
        <v>47.86</v>
      </c>
      <c r="BY7" s="57">
        <v>61</v>
      </c>
      <c r="BZ7" s="57">
        <v>58.54</v>
      </c>
      <c r="CA7" s="57">
        <v>59.81</v>
      </c>
      <c r="CB7" s="57">
        <v>42.5</v>
      </c>
      <c r="CC7" s="57">
        <v>42.19</v>
      </c>
      <c r="CD7" s="57">
        <v>44.55</v>
      </c>
      <c r="CE7" s="57">
        <v>47.36</v>
      </c>
      <c r="CF7" s="57">
        <v>49.94</v>
      </c>
      <c r="CG7" s="57">
        <v>18.600000000000001</v>
      </c>
      <c r="CH7" s="57">
        <v>22.14</v>
      </c>
      <c r="CI7" s="57">
        <v>22.24</v>
      </c>
      <c r="CJ7" s="57">
        <v>20.66</v>
      </c>
      <c r="CK7" s="57">
        <v>22.14</v>
      </c>
      <c r="CL7" s="57">
        <v>22.62</v>
      </c>
      <c r="CM7" s="57">
        <v>35.909999999999997</v>
      </c>
      <c r="CN7" s="57">
        <v>35.54</v>
      </c>
      <c r="CO7" s="57">
        <v>35.24</v>
      </c>
      <c r="CP7" s="57">
        <v>35.22</v>
      </c>
      <c r="CQ7" s="57">
        <v>34.92</v>
      </c>
      <c r="CR7" s="57">
        <v>55.21</v>
      </c>
      <c r="CS7" s="57">
        <v>23.32</v>
      </c>
      <c r="CT7" s="57">
        <v>21.36</v>
      </c>
      <c r="CU7" s="57">
        <v>21.7</v>
      </c>
      <c r="CV7" s="57">
        <v>19.62</v>
      </c>
      <c r="CW7" s="57">
        <v>20.420000000000002</v>
      </c>
      <c r="CX7" s="57">
        <v>52.54</v>
      </c>
      <c r="CY7" s="57">
        <v>50.81</v>
      </c>
      <c r="CZ7" s="57">
        <v>50.28</v>
      </c>
      <c r="DA7" s="57">
        <v>51.42</v>
      </c>
      <c r="DB7" s="57">
        <v>50.9</v>
      </c>
      <c r="DC7" s="57">
        <v>77.39</v>
      </c>
      <c r="DD7" s="57">
        <v>63.49</v>
      </c>
      <c r="DE7" s="57">
        <v>64.61</v>
      </c>
      <c r="DF7" s="57">
        <v>63.16</v>
      </c>
      <c r="DG7" s="57">
        <v>62.39</v>
      </c>
      <c r="DH7" s="57">
        <v>63.87</v>
      </c>
      <c r="DI7" s="57">
        <v>53.92</v>
      </c>
      <c r="DJ7" s="57">
        <v>53.32</v>
      </c>
      <c r="DK7" s="57">
        <v>53.4</v>
      </c>
      <c r="DL7" s="57">
        <v>53.49</v>
      </c>
      <c r="DM7" s="57">
        <v>54.3</v>
      </c>
      <c r="DN7" s="57">
        <v>59.23</v>
      </c>
      <c r="DO7" s="57">
        <v>0</v>
      </c>
      <c r="DP7" s="57">
        <v>0</v>
      </c>
      <c r="DQ7" s="57">
        <v>0</v>
      </c>
      <c r="DR7" s="57">
        <v>0</v>
      </c>
      <c r="DS7" s="57">
        <v>0</v>
      </c>
      <c r="DT7" s="57">
        <v>3.4</v>
      </c>
      <c r="DU7" s="57">
        <v>3.56</v>
      </c>
      <c r="DV7" s="57">
        <v>3.46</v>
      </c>
      <c r="DW7" s="57">
        <v>3.28</v>
      </c>
      <c r="DX7" s="57">
        <v>4.66</v>
      </c>
      <c r="DY7" s="57">
        <v>47.77</v>
      </c>
      <c r="DZ7" s="57">
        <v>0</v>
      </c>
      <c r="EA7" s="57">
        <v>0</v>
      </c>
      <c r="EB7" s="57">
        <v>0</v>
      </c>
      <c r="EC7" s="57">
        <v>0</v>
      </c>
      <c r="ED7" s="57">
        <v>0</v>
      </c>
      <c r="EE7" s="57">
        <v>0.19</v>
      </c>
      <c r="EF7" s="57">
        <v>0.06</v>
      </c>
      <c r="EG7" s="57">
        <v>0.13</v>
      </c>
      <c r="EH7" s="57">
        <v>0.02</v>
      </c>
      <c r="EI7" s="57">
        <v>0.06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213.87</v>
      </c>
      <c r="V11" s="65">
        <f>IF(U6="-",NA(),U6)</f>
        <v>225.32</v>
      </c>
      <c r="W11" s="65">
        <f>IF(V6="-",NA(),V6)</f>
        <v>157.82</v>
      </c>
      <c r="X11" s="65">
        <f>IF(W6="-",NA(),W6)</f>
        <v>163.99</v>
      </c>
      <c r="Y11" s="65">
        <f>IF(X6="-",NA(),X6)</f>
        <v>159.83000000000001</v>
      </c>
      <c r="AE11" s="64" t="s">
        <v>23</v>
      </c>
      <c r="AF11" s="65">
        <f>IF(AE6="-",NA(),AE6)</f>
        <v>0</v>
      </c>
      <c r="AG11" s="65">
        <f>IF(AF6="-",NA(),AF6)</f>
        <v>0</v>
      </c>
      <c r="AH11" s="65">
        <f>IF(AG6="-",NA(),AG6)</f>
        <v>0</v>
      </c>
      <c r="AI11" s="65">
        <f>IF(AH6="-",NA(),AH6)</f>
        <v>0</v>
      </c>
      <c r="AJ11" s="65">
        <f>IF(AI6="-",NA(),AI6)</f>
        <v>0</v>
      </c>
      <c r="AP11" s="64" t="s">
        <v>23</v>
      </c>
      <c r="AQ11" s="65">
        <f>IF(AP6="-",NA(),AP6)</f>
        <v>2062.38</v>
      </c>
      <c r="AR11" s="65">
        <f>IF(AQ6="-",NA(),AQ6)</f>
        <v>2070.8200000000002</v>
      </c>
      <c r="AS11" s="65">
        <f>IF(AR6="-",NA(),AR6)</f>
        <v>1883.91</v>
      </c>
      <c r="AT11" s="65">
        <f>IF(AS6="-",NA(),AS6)</f>
        <v>1225.79</v>
      </c>
      <c r="AU11" s="65">
        <f>IF(AT6="-",NA(),AT6)</f>
        <v>1850.45</v>
      </c>
      <c r="BA11" s="64" t="s">
        <v>23</v>
      </c>
      <c r="BB11" s="65">
        <f>IF(BA6="-",NA(),BA6)</f>
        <v>518.04</v>
      </c>
      <c r="BC11" s="65">
        <f>IF(BB6="-",NA(),BB6)</f>
        <v>441.78</v>
      </c>
      <c r="BD11" s="65">
        <f>IF(BC6="-",NA(),BC6)</f>
        <v>379.62</v>
      </c>
      <c r="BE11" s="65">
        <f>IF(BD6="-",NA(),BD6)</f>
        <v>305.18</v>
      </c>
      <c r="BF11" s="65">
        <f>IF(BE6="-",NA(),BE6)</f>
        <v>232.53</v>
      </c>
      <c r="BL11" s="64" t="s">
        <v>23</v>
      </c>
      <c r="BM11" s="65">
        <f>IF(BL6="-",NA(),BL6)</f>
        <v>186.68</v>
      </c>
      <c r="BN11" s="65">
        <f>IF(BM6="-",NA(),BM6)</f>
        <v>185.92</v>
      </c>
      <c r="BO11" s="65">
        <f>IF(BN6="-",NA(),BN6)</f>
        <v>145.38999999999999</v>
      </c>
      <c r="BP11" s="65">
        <f>IF(BO6="-",NA(),BO6)</f>
        <v>152.55000000000001</v>
      </c>
      <c r="BQ11" s="65">
        <f>IF(BP6="-",NA(),BP6)</f>
        <v>147.37</v>
      </c>
      <c r="BW11" s="64" t="s">
        <v>23</v>
      </c>
      <c r="BX11" s="65">
        <f>IF(BW6="-",NA(),BW6)</f>
        <v>45.97</v>
      </c>
      <c r="BY11" s="65">
        <f>IF(BX6="-",NA(),BX6)</f>
        <v>47.86</v>
      </c>
      <c r="BZ11" s="65">
        <f>IF(BY6="-",NA(),BY6)</f>
        <v>61</v>
      </c>
      <c r="CA11" s="65">
        <f>IF(BZ6="-",NA(),BZ6)</f>
        <v>58.54</v>
      </c>
      <c r="CB11" s="65">
        <f>IF(CA6="-",NA(),CA6)</f>
        <v>59.81</v>
      </c>
      <c r="CH11" s="64" t="s">
        <v>23</v>
      </c>
      <c r="CI11" s="65">
        <f>IF(CH6="-",NA(),CH6)</f>
        <v>22.14</v>
      </c>
      <c r="CJ11" s="65">
        <f>IF(CI6="-",NA(),CI6)</f>
        <v>22.24</v>
      </c>
      <c r="CK11" s="65">
        <f>IF(CJ6="-",NA(),CJ6)</f>
        <v>20.66</v>
      </c>
      <c r="CL11" s="65">
        <f>IF(CK6="-",NA(),CK6)</f>
        <v>22.14</v>
      </c>
      <c r="CM11" s="65">
        <f>IF(CL6="-",NA(),CL6)</f>
        <v>22.62</v>
      </c>
      <c r="CS11" s="64" t="s">
        <v>23</v>
      </c>
      <c r="CT11" s="65">
        <f>IF(CS6="-",NA(),CS6)</f>
        <v>23.32</v>
      </c>
      <c r="CU11" s="65">
        <f>IF(CT6="-",NA(),CT6)</f>
        <v>21.36</v>
      </c>
      <c r="CV11" s="65">
        <f>IF(CU6="-",NA(),CU6)</f>
        <v>21.7</v>
      </c>
      <c r="CW11" s="65">
        <f>IF(CV6="-",NA(),CV6)</f>
        <v>19.62</v>
      </c>
      <c r="CX11" s="65">
        <f>IF(CW6="-",NA(),CW6)</f>
        <v>20.420000000000002</v>
      </c>
      <c r="DD11" s="64" t="s">
        <v>23</v>
      </c>
      <c r="DE11" s="65">
        <f>IF(DD6="-",NA(),DD6)</f>
        <v>63.49</v>
      </c>
      <c r="DF11" s="65">
        <f>IF(DE6="-",NA(),DE6)</f>
        <v>64.61</v>
      </c>
      <c r="DG11" s="65">
        <f>IF(DF6="-",NA(),DF6)</f>
        <v>63.16</v>
      </c>
      <c r="DH11" s="65">
        <f>IF(DG6="-",NA(),DG6)</f>
        <v>62.39</v>
      </c>
      <c r="DI11" s="65">
        <f>IF(DH6="-",NA(),DH6)</f>
        <v>63.87</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118.03</v>
      </c>
      <c r="V12" s="65">
        <f>IF(Z6="-",NA(),Z6)</f>
        <v>120</v>
      </c>
      <c r="W12" s="65">
        <f>IF(AA6="-",NA(),AA6)</f>
        <v>113.67</v>
      </c>
      <c r="X12" s="65">
        <f>IF(AB6="-",NA(),AB6)</f>
        <v>110.79</v>
      </c>
      <c r="Y12" s="65">
        <f>IF(AC6="-",NA(),AC6)</f>
        <v>108.76</v>
      </c>
      <c r="AE12" s="64" t="s">
        <v>24</v>
      </c>
      <c r="AF12" s="65">
        <f>IF(AJ6="-",NA(),AJ6)</f>
        <v>101.87</v>
      </c>
      <c r="AG12" s="65">
        <f t="shared" ref="AG12:AJ12" si="10">IF(AK6="-",NA(),AK6)</f>
        <v>115.82</v>
      </c>
      <c r="AH12" s="65">
        <f t="shared" si="10"/>
        <v>118.97</v>
      </c>
      <c r="AI12" s="65">
        <f t="shared" si="10"/>
        <v>121.15</v>
      </c>
      <c r="AJ12" s="65">
        <f t="shared" si="10"/>
        <v>125.8</v>
      </c>
      <c r="AP12" s="64" t="s">
        <v>24</v>
      </c>
      <c r="AQ12" s="65">
        <f>IF(AU6="-",NA(),AU6)</f>
        <v>742.59</v>
      </c>
      <c r="AR12" s="65">
        <f t="shared" ref="AR12:AU12" si="11">IF(AV6="-",NA(),AV6)</f>
        <v>549.77</v>
      </c>
      <c r="AS12" s="65">
        <f t="shared" si="11"/>
        <v>730.25</v>
      </c>
      <c r="AT12" s="65">
        <f t="shared" si="11"/>
        <v>868.31</v>
      </c>
      <c r="AU12" s="65">
        <f t="shared" si="11"/>
        <v>732.52</v>
      </c>
      <c r="BA12" s="64" t="s">
        <v>24</v>
      </c>
      <c r="BB12" s="65">
        <f>IF(BF6="-",NA(),BF6)</f>
        <v>430.97</v>
      </c>
      <c r="BC12" s="65">
        <f t="shared" ref="BC12:BF12" si="12">IF(BG6="-",NA(),BG6)</f>
        <v>536.28</v>
      </c>
      <c r="BD12" s="65">
        <f t="shared" si="12"/>
        <v>514.66</v>
      </c>
      <c r="BE12" s="65">
        <f t="shared" si="12"/>
        <v>504.81</v>
      </c>
      <c r="BF12" s="65">
        <f t="shared" si="12"/>
        <v>498.01</v>
      </c>
      <c r="BL12" s="64" t="s">
        <v>24</v>
      </c>
      <c r="BM12" s="65">
        <f>IF(BQ6="-",NA(),BQ6)</f>
        <v>100.16</v>
      </c>
      <c r="BN12" s="65">
        <f t="shared" ref="BN12:BQ12" si="13">IF(BR6="-",NA(),BR6)</f>
        <v>100.54</v>
      </c>
      <c r="BO12" s="65">
        <f t="shared" si="13"/>
        <v>95.99</v>
      </c>
      <c r="BP12" s="65">
        <f t="shared" si="13"/>
        <v>94.91</v>
      </c>
      <c r="BQ12" s="65">
        <f t="shared" si="13"/>
        <v>90.22</v>
      </c>
      <c r="BW12" s="64" t="s">
        <v>24</v>
      </c>
      <c r="BX12" s="65">
        <f>IF(CB6="-",NA(),CB6)</f>
        <v>42.5</v>
      </c>
      <c r="BY12" s="65">
        <f t="shared" ref="BY12:CB12" si="14">IF(CC6="-",NA(),CC6)</f>
        <v>42.19</v>
      </c>
      <c r="BZ12" s="65">
        <f t="shared" si="14"/>
        <v>44.55</v>
      </c>
      <c r="CA12" s="65">
        <f t="shared" si="14"/>
        <v>47.36</v>
      </c>
      <c r="CB12" s="65">
        <f t="shared" si="14"/>
        <v>49.94</v>
      </c>
      <c r="CH12" s="64" t="s">
        <v>24</v>
      </c>
      <c r="CI12" s="65">
        <f>IF(CM6="-",NA(),CM6)</f>
        <v>35.909999999999997</v>
      </c>
      <c r="CJ12" s="65">
        <f t="shared" ref="CJ12:CM12" si="15">IF(CN6="-",NA(),CN6)</f>
        <v>35.54</v>
      </c>
      <c r="CK12" s="65">
        <f t="shared" si="15"/>
        <v>35.24</v>
      </c>
      <c r="CL12" s="65">
        <f t="shared" si="15"/>
        <v>35.22</v>
      </c>
      <c r="CM12" s="65">
        <f t="shared" si="15"/>
        <v>34.92</v>
      </c>
      <c r="CS12" s="64" t="s">
        <v>24</v>
      </c>
      <c r="CT12" s="65">
        <f>IF(CX6="-",NA(),CX6)</f>
        <v>52.54</v>
      </c>
      <c r="CU12" s="65">
        <f t="shared" ref="CU12:CX12" si="16">IF(CY6="-",NA(),CY6)</f>
        <v>50.81</v>
      </c>
      <c r="CV12" s="65">
        <f t="shared" si="16"/>
        <v>50.28</v>
      </c>
      <c r="CW12" s="65">
        <f t="shared" si="16"/>
        <v>51.42</v>
      </c>
      <c r="CX12" s="65">
        <f t="shared" si="16"/>
        <v>50.9</v>
      </c>
      <c r="DD12" s="64" t="s">
        <v>24</v>
      </c>
      <c r="DE12" s="65">
        <f>IF(DI6="-",NA(),DI6)</f>
        <v>53.92</v>
      </c>
      <c r="DF12" s="65">
        <f t="shared" ref="DF12:DI12" si="17">IF(DJ6="-",NA(),DJ6)</f>
        <v>53.32</v>
      </c>
      <c r="DG12" s="65">
        <f t="shared" si="17"/>
        <v>53.4</v>
      </c>
      <c r="DH12" s="65">
        <f t="shared" si="17"/>
        <v>53.49</v>
      </c>
      <c r="DI12" s="65">
        <f t="shared" si="17"/>
        <v>54.3</v>
      </c>
      <c r="DO12" s="64" t="s">
        <v>24</v>
      </c>
      <c r="DP12" s="65">
        <f>IF(DT6="-",NA(),DT6)</f>
        <v>3.4</v>
      </c>
      <c r="DQ12" s="65">
        <f t="shared" ref="DQ12:DT12" si="18">IF(DU6="-",NA(),DU6)</f>
        <v>3.56</v>
      </c>
      <c r="DR12" s="65">
        <f t="shared" si="18"/>
        <v>3.46</v>
      </c>
      <c r="DS12" s="65">
        <f t="shared" si="18"/>
        <v>3.28</v>
      </c>
      <c r="DT12" s="65">
        <f t="shared" si="18"/>
        <v>4.66</v>
      </c>
      <c r="DZ12" s="64" t="s">
        <v>24</v>
      </c>
      <c r="EA12" s="65">
        <f>IF(EE6="-",NA(),EE6)</f>
        <v>0.19</v>
      </c>
      <c r="EB12" s="65">
        <f t="shared" ref="EB12:EE12" si="19">IF(EF6="-",NA(),EF6)</f>
        <v>0.06</v>
      </c>
      <c r="EC12" s="65">
        <f t="shared" si="19"/>
        <v>0.13</v>
      </c>
      <c r="ED12" s="65">
        <f t="shared" si="19"/>
        <v>0.02</v>
      </c>
      <c r="EE12" s="65">
        <f t="shared" si="19"/>
        <v>0.06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dcterms:created xsi:type="dcterms:W3CDTF">2020-12-04T03:41:48Z</dcterms:created>
  <dcterms:modified xsi:type="dcterms:W3CDTF">2021-02-20T02:01:34Z</dcterms:modified>
  <cp:category/>
</cp:coreProperties>
</file>