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２工業用水道\"/>
    </mc:Choice>
  </mc:AlternateContent>
  <xr:revisionPtr revIDLastSave="0" documentId="13_ncr:1_{F29673F3-CECE-4D31-9EF1-0B55617351A9}" xr6:coauthVersionLast="47" xr6:coauthVersionMax="47" xr10:uidLastSave="{00000000-0000-0000-0000-000000000000}"/>
  <workbookProtection workbookAlgorithmName="SHA-512" workbookHashValue="EkpT6ACbftn7W52TYSlxAPeOpvBfOUwQY2scp5e18f2SROFcf2DDbYotcIRtDxMv6XaosZLgjLDwSo6y96NLfg==" workbookSaltValue="cOUHNAweaVVdLggpnT6QJw==" workbookSpinCount="100000" lockStructure="1"/>
  <bookViews>
    <workbookView xWindow="2868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EH90" i="4"/>
  <c r="DG90" i="4"/>
  <c r="AD90" i="4"/>
  <c r="C90" i="4"/>
  <c r="PZ81" i="4"/>
  <c r="OY81" i="4"/>
  <c r="MW81" i="4"/>
  <c r="JN81" i="4"/>
  <c r="IM81" i="4"/>
  <c r="HL81" i="4"/>
  <c r="GK81" i="4"/>
  <c r="EC81" i="4"/>
  <c r="DB81" i="4"/>
  <c r="CA81" i="4"/>
  <c r="AZ81" i="4"/>
  <c r="Y81" i="4"/>
  <c r="RA80" i="4"/>
  <c r="PZ80" i="4"/>
  <c r="OY80" i="4"/>
  <c r="MW80" i="4"/>
  <c r="KO80" i="4"/>
  <c r="JN80" i="4"/>
  <c r="IM80" i="4"/>
  <c r="HL80" i="4"/>
  <c r="GK80" i="4"/>
  <c r="DB80" i="4"/>
  <c r="CA80" i="4"/>
  <c r="AZ80" i="4"/>
  <c r="Y80" i="4"/>
  <c r="RA79" i="4"/>
  <c r="OY79" i="4"/>
  <c r="NX79" i="4"/>
  <c r="KO79" i="4"/>
  <c r="IM79" i="4"/>
  <c r="HL79" i="4"/>
  <c r="EC79" i="4"/>
  <c r="CA79" i="4"/>
  <c r="AZ79" i="4"/>
  <c r="RH56" i="4"/>
  <c r="QN56" i="4"/>
  <c r="PT56" i="4"/>
  <c r="OZ56" i="4"/>
  <c r="OF56" i="4"/>
  <c r="MN56" i="4"/>
  <c r="LT56" i="4"/>
  <c r="KZ56" i="4"/>
  <c r="HT56" i="4"/>
  <c r="GZ56" i="4"/>
  <c r="GF56" i="4"/>
  <c r="FL56" i="4"/>
  <c r="CZ56" i="4"/>
  <c r="BL56" i="4"/>
  <c r="AR56" i="4"/>
  <c r="X56" i="4"/>
  <c r="RH55" i="4"/>
  <c r="QN55" i="4"/>
  <c r="OZ55" i="4"/>
  <c r="OF55" i="4"/>
  <c r="MN55" i="4"/>
  <c r="LT55" i="4"/>
  <c r="KF55" i="4"/>
  <c r="JL55" i="4"/>
  <c r="HT55" i="4"/>
  <c r="GZ55" i="4"/>
  <c r="GF55" i="4"/>
  <c r="FL55" i="4"/>
  <c r="CZ55" i="4"/>
  <c r="CF55" i="4"/>
  <c r="BL55" i="4"/>
  <c r="AR55" i="4"/>
  <c r="RH54" i="4"/>
  <c r="PT54" i="4"/>
  <c r="OZ54" i="4"/>
  <c r="MN54" i="4"/>
  <c r="KZ54" i="4"/>
  <c r="KF54" i="4"/>
  <c r="HT54" i="4"/>
  <c r="GF54" i="4"/>
  <c r="FL54" i="4"/>
  <c r="CZ54" i="4"/>
  <c r="BL54" i="4"/>
  <c r="AR54" i="4"/>
  <c r="RH33" i="4"/>
  <c r="QN33" i="4"/>
  <c r="PT33" i="4"/>
  <c r="OF33" i="4"/>
  <c r="MN33" i="4"/>
  <c r="LT33" i="4"/>
  <c r="KZ33" i="4"/>
  <c r="JL33" i="4"/>
  <c r="GZ33" i="4"/>
  <c r="GF33" i="4"/>
  <c r="FL33" i="4"/>
  <c r="ER33" i="4"/>
  <c r="CZ33" i="4"/>
  <c r="AR33" i="4"/>
  <c r="X33" i="4"/>
  <c r="RH32" i="4"/>
  <c r="PT32" i="4"/>
  <c r="OZ32" i="4"/>
  <c r="OF32" i="4"/>
  <c r="MN32" i="4"/>
  <c r="LT32" i="4"/>
  <c r="KZ32" i="4"/>
  <c r="JL32" i="4"/>
  <c r="GZ32" i="4"/>
  <c r="GF32" i="4"/>
  <c r="ER32" i="4"/>
  <c r="CF32" i="4"/>
  <c r="BL32" i="4"/>
  <c r="AR32" i="4"/>
  <c r="X32" i="4"/>
  <c r="RH31" i="4"/>
  <c r="PT31" i="4"/>
  <c r="OZ31" i="4"/>
  <c r="MN31" i="4"/>
  <c r="KZ31" i="4"/>
  <c r="KF31" i="4"/>
  <c r="HT31" i="4"/>
  <c r="GF31" i="4"/>
  <c r="FL31" i="4"/>
  <c r="CZ31" i="4"/>
  <c r="BL31" i="4"/>
  <c r="AR31" i="4"/>
  <c r="LZ10" i="4"/>
  <c r="IT10" i="4"/>
  <c r="FN10" i="4"/>
  <c r="CH10" i="4"/>
  <c r="B10" i="4"/>
  <c r="PF8" i="4"/>
  <c r="LZ8" i="4"/>
  <c r="IT8" i="4"/>
  <c r="FN8" i="4"/>
  <c r="CH8" i="4"/>
  <c r="B8" i="4"/>
  <c r="B5" i="4"/>
  <c r="OF54" i="4" l="1"/>
  <c r="PZ79" i="4"/>
  <c r="QN32" i="4"/>
  <c r="OZ33" i="4"/>
  <c r="X55" i="4"/>
  <c r="ER56" i="4"/>
  <c r="MW79" i="4"/>
  <c r="NX80" i="4"/>
  <c r="QN54" i="4"/>
  <c r="JN79" i="4"/>
  <c r="OF31" i="4"/>
  <c r="KF32" i="4"/>
  <c r="ER54" i="4"/>
  <c r="LT54" i="4"/>
  <c r="PT55" i="4"/>
  <c r="DB79" i="4"/>
  <c r="EC80" i="4"/>
  <c r="GK79" i="4"/>
  <c r="JL54" i="4"/>
  <c r="Y79" i="4"/>
  <c r="X31" i="4"/>
  <c r="GZ31" i="4"/>
  <c r="CZ32" i="4"/>
  <c r="HT33" i="4"/>
  <c r="RA81" i="4"/>
  <c r="JL31" i="4"/>
  <c r="QN31" i="4"/>
  <c r="FL32" i="4"/>
  <c r="BL33" i="4"/>
  <c r="X54" i="4"/>
  <c r="GZ54" i="4"/>
  <c r="KZ55" i="4"/>
  <c r="CF31" i="4"/>
  <c r="ER55" i="4"/>
  <c r="JL56" i="4"/>
  <c r="KO81" i="4"/>
  <c r="ER31" i="4"/>
  <c r="LT31" i="4"/>
  <c r="HT32" i="4"/>
  <c r="CF54" i="4"/>
  <c r="NX81" i="4"/>
  <c r="AR10" i="5"/>
  <c r="DG10" i="5"/>
  <c r="BO10" i="5"/>
  <c r="DQ10" i="5"/>
  <c r="CF33" i="4"/>
  <c r="KF33" i="4"/>
  <c r="CF56" i="4"/>
  <c r="KF56" i="4"/>
  <c r="W10" i="5"/>
  <c r="BY10" i="5"/>
  <c r="EB10" i="5"/>
  <c r="AG10" i="5"/>
  <c r="CJ10" i="5"/>
  <c r="V10" i="5"/>
  <c r="AF10" i="5"/>
  <c r="AJ10" i="5"/>
  <c r="AT10" i="5"/>
  <c r="BD10" i="5"/>
  <c r="BN10" i="5"/>
  <c r="BX10" i="5"/>
  <c r="CB10" i="5"/>
  <c r="CL10" i="5"/>
  <c r="CV10" i="5"/>
  <c r="DF10" i="5"/>
  <c r="DP10" i="5"/>
  <c r="DT10" i="5"/>
  <c r="ED10" i="5"/>
  <c r="AQ10" i="5"/>
  <c r="AU10" i="5"/>
  <c r="BE10" i="5"/>
  <c r="CI10" i="5"/>
  <c r="CM10" i="5"/>
  <c r="CW10" i="5"/>
  <c r="EA10" i="5"/>
  <c r="EE10" i="5"/>
  <c r="X10" i="5"/>
  <c r="AH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<sst xmlns="http://schemas.openxmlformats.org/spreadsheetml/2006/main" count="262" uniqueCount="106">
  <si>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</si>
  <si>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</si>
  <si>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</si>
  <si>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</si>
  <si>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</si>
  <si>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</si>
  <si>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</si>
  <si>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</si>
  <si>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</si>
  <si>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</si>
  <si>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</si>
  <si>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</si>
  <si>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</si>
  <si>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</si>
  <si>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</si>
  <si>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</si>
  <si>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</si>
  <si>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</si>
  <si>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</si>
  <si>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</si>
  <si>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</si>
  <si>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</si>
  <si>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</si>
  <si>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</si>
  <si>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</si>
  <si>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</si>
  <si>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</si>
  <si>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</si>
  <si>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</si>
  <si>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</si>
  <si>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</si>
  <si>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</si>
  <si>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</si>
  <si>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</si>
  <si>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</si>
  <si>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</si>
  <si>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</si>
  <si>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</si>
  <si>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</si>
  <si>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</si>
  <si>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</si>
  <si>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</si>
  <si>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</si>
  <si>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</si>
  <si>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</si>
  <si>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</si>
  <si>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</si>
  <si>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</si>
  <si>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</si>
  <si>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</si>
  <si>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</si>
  <si>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</si>
  <si>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</si>
  <si>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</si>
  <si>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</si>
  <si>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</si>
  <si>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</si>
  <si>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</si>
  <si>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</si>
  <si>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</si>
  <si>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</si>
  <si>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</si>
  <si>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</si>
  <si>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</si>
  <si>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</si>
  <si>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</si>
  <si>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</si>
  <si>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</si>
  <si>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</si>
  <si>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</si>
  <si>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</si>
  <si>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</si>
  <si>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</si>
  <si>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</si>
  <si>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</si>
  <si>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</si>
  <si>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</si>
  <si>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</si>
  <si>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</si>
  <si>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</si>
  <si>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</si>
  <si>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</si>
  <si>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</si>
  <si>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</si>
  <si>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</si>
  <si>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</si>
  <si>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</si>
  <si>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098612</t>
  </si>
  <si>
    <t>46</t>
  </si>
  <si>
    <t>02</t>
  </si>
  <si>
    <t>0</t>
  </si>
  <si>
    <t>000</t>
  </si>
  <si>
    <t>栃木県　宇都宮西中核工業団地事務組合（事業会計分）</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</si>
  <si>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</si>
  <si>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</si>
  <si>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</si>
  <si>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</si>
  <si>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</si>
  <si>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</si>
  <si>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</si>
  <si>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</si>
  <si>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</si>
  <si>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</si>
  <si>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施設利用率、契約率が低い傾向にある。
　なお、当該工業団地における空き区画については全て分譲済みとなっている。
　また、操業済企業の使用水量についても、今後、大幅に使用水量が増加することは考えにくいので、施設規模の見直しを検討していく必要がある。
　さらに今後は、機械設備の更新等により減価償却費が増加する。
　これによって、料金回収率は100％を割り込んでしまう可能性がある。
　今後については、ＰＤＣＡを働かせて、現状に適した見直しを行っていき、経費等の削減に取り組み、適正に保てるような努力が必要である。</t>
    <rPh sb="1" eb="3">
      <t>シセツ</t>
    </rPh>
    <rPh sb="3" eb="5">
      <t>リヨウ</t>
    </rPh>
    <rPh sb="5" eb="6">
      <t>リツ</t>
    </rPh>
    <rPh sb="7" eb="10">
      <t>ケイヤクリツ</t>
    </rPh>
    <rPh sb="11" eb="12">
      <t>ヒク</t>
    </rPh>
    <rPh sb="13" eb="15">
      <t>ケイコウ</t>
    </rPh>
    <rPh sb="24" eb="26">
      <t>トウガイ</t>
    </rPh>
    <rPh sb="26" eb="28">
      <t>コウギョウ</t>
    </rPh>
    <rPh sb="28" eb="30">
      <t>ダンチ</t>
    </rPh>
    <rPh sb="34" eb="35">
      <t>ア</t>
    </rPh>
    <rPh sb="36" eb="38">
      <t>クカク</t>
    </rPh>
    <rPh sb="43" eb="44">
      <t>スベ</t>
    </rPh>
    <rPh sb="45" eb="47">
      <t>ブンジョウ</t>
    </rPh>
    <rPh sb="47" eb="48">
      <t>ス</t>
    </rPh>
    <rPh sb="61" eb="63">
      <t>ソウギョウ</t>
    </rPh>
    <rPh sb="63" eb="64">
      <t>ス</t>
    </rPh>
    <rPh sb="64" eb="66">
      <t>キギョウ</t>
    </rPh>
    <rPh sb="67" eb="69">
      <t>シヨウ</t>
    </rPh>
    <rPh sb="69" eb="71">
      <t>スイリョウ</t>
    </rPh>
    <rPh sb="77" eb="79">
      <t>コンゴ</t>
    </rPh>
    <rPh sb="80" eb="82">
      <t>オオハバ</t>
    </rPh>
    <rPh sb="83" eb="85">
      <t>シヨウ</t>
    </rPh>
    <rPh sb="85" eb="87">
      <t>スイリョウ</t>
    </rPh>
    <rPh sb="88" eb="90">
      <t>ゾウカ</t>
    </rPh>
    <rPh sb="95" eb="96">
      <t>カンガ</t>
    </rPh>
    <rPh sb="103" eb="105">
      <t>シセツ</t>
    </rPh>
    <rPh sb="105" eb="107">
      <t>キボ</t>
    </rPh>
    <rPh sb="108" eb="110">
      <t>ミナオ</t>
    </rPh>
    <rPh sb="112" eb="114">
      <t>ケントウ</t>
    </rPh>
    <rPh sb="118" eb="120">
      <t>ヒツヨウ</t>
    </rPh>
    <rPh sb="129" eb="131">
      <t>コンゴ</t>
    </rPh>
    <rPh sb="133" eb="135">
      <t>キカイ</t>
    </rPh>
    <rPh sb="135" eb="137">
      <t>セツビ</t>
    </rPh>
    <rPh sb="138" eb="140">
      <t>コウシン</t>
    </rPh>
    <rPh sb="140" eb="141">
      <t>トウ</t>
    </rPh>
    <rPh sb="144" eb="146">
      <t>ゲンカ</t>
    </rPh>
    <rPh sb="146" eb="148">
      <t>ショウキャク</t>
    </rPh>
    <rPh sb="148" eb="149">
      <t>ヒ</t>
    </rPh>
    <rPh sb="150" eb="152">
      <t>ゾウカ</t>
    </rPh>
    <rPh sb="164" eb="166">
      <t>リョウキン</t>
    </rPh>
    <rPh sb="166" eb="168">
      <t>カイシュウ</t>
    </rPh>
    <rPh sb="168" eb="169">
      <t>リツ</t>
    </rPh>
    <rPh sb="175" eb="176">
      <t>ワ</t>
    </rPh>
    <rPh sb="177" eb="178">
      <t>コ</t>
    </rPh>
    <rPh sb="183" eb="186">
      <t>カノウセイ</t>
    </rPh>
    <rPh sb="192" eb="194">
      <t>コンゴ</t>
    </rPh>
    <rPh sb="205" eb="206">
      <t>ハタラ</t>
    </rPh>
    <rPh sb="210" eb="212">
      <t>ゲンジョウ</t>
    </rPh>
    <rPh sb="213" eb="214">
      <t>テキ</t>
    </rPh>
    <rPh sb="216" eb="218">
      <t>ミナオ</t>
    </rPh>
    <rPh sb="220" eb="221">
      <t>オコナ</t>
    </rPh>
    <rPh sb="226" eb="228">
      <t>ケイヒ</t>
    </rPh>
    <rPh sb="228" eb="229">
      <t>トウ</t>
    </rPh>
    <rPh sb="230" eb="232">
      <t>サクゲン</t>
    </rPh>
    <rPh sb="233" eb="234">
      <t>ト</t>
    </rPh>
    <rPh sb="235" eb="236">
      <t>ク</t>
    </rPh>
    <rPh sb="238" eb="240">
      <t>テキセイ</t>
    </rPh>
    <rPh sb="241" eb="242">
      <t>タモ</t>
    </rPh>
    <rPh sb="247" eb="249">
      <t>ドリョク</t>
    </rPh>
    <rPh sb="250" eb="252">
      <t>ヒツヨウ</t>
    </rPh>
    <phoneticPr fontId="5"/>
  </si>
  <si>
    <t>　給水の供給開始が平成8年となっており、管路については現時点では老朽化していない。</t>
    <rPh sb="1" eb="3">
      <t>キュウスイ</t>
    </rPh>
    <rPh sb="4" eb="6">
      <t>キョウキュウ</t>
    </rPh>
    <rPh sb="6" eb="8">
      <t>カイシ</t>
    </rPh>
    <rPh sb="9" eb="11">
      <t>ヘイセイ</t>
    </rPh>
    <rPh sb="12" eb="13">
      <t>ネン</t>
    </rPh>
    <rPh sb="20" eb="22">
      <t>カンロ</t>
    </rPh>
    <rPh sb="27" eb="30">
      <t>ゲンジテン</t>
    </rPh>
    <rPh sb="32" eb="34">
      <t>ロウキュウ</t>
    </rPh>
    <rPh sb="34" eb="35">
      <t>カ</t>
    </rPh>
    <phoneticPr fontId="5"/>
  </si>
  <si>
    <t>　当該工業団地における空き区画が全て分譲済みとなったこと、給水先企業が節水思考に向いていることを踏まえると、今後の売上の増加は見込めない。
　しかし、今後の老朽化に対する財源確保をしていく必要があり、値上げも視野に入れた計画作成が求められる。</t>
    <rPh sb="1" eb="3">
      <t>トウガイ</t>
    </rPh>
    <rPh sb="3" eb="5">
      <t>コウギョウ</t>
    </rPh>
    <rPh sb="5" eb="7">
      <t>ダンチ</t>
    </rPh>
    <rPh sb="11" eb="12">
      <t>ア</t>
    </rPh>
    <rPh sb="13" eb="15">
      <t>クカク</t>
    </rPh>
    <rPh sb="16" eb="17">
      <t>スベ</t>
    </rPh>
    <rPh sb="18" eb="20">
      <t>ブンジョウ</t>
    </rPh>
    <rPh sb="20" eb="21">
      <t>ス</t>
    </rPh>
    <rPh sb="29" eb="31">
      <t>キュウスイ</t>
    </rPh>
    <rPh sb="31" eb="32">
      <t>サキ</t>
    </rPh>
    <rPh sb="32" eb="34">
      <t>キギョウ</t>
    </rPh>
    <rPh sb="35" eb="37">
      <t>セッスイ</t>
    </rPh>
    <rPh sb="37" eb="39">
      <t>シコウ</t>
    </rPh>
    <rPh sb="40" eb="41">
      <t>ム</t>
    </rPh>
    <rPh sb="48" eb="49">
      <t>フ</t>
    </rPh>
    <rPh sb="54" eb="56">
      <t>コンゴ</t>
    </rPh>
    <rPh sb="57" eb="58">
      <t>ウ</t>
    </rPh>
    <rPh sb="58" eb="59">
      <t>ア</t>
    </rPh>
    <rPh sb="60" eb="62">
      <t>ゾウカ</t>
    </rPh>
    <rPh sb="63" eb="65">
      <t>ミコ</t>
    </rPh>
    <rPh sb="75" eb="77">
      <t>コンゴ</t>
    </rPh>
    <rPh sb="78" eb="80">
      <t>ロウキュウ</t>
    </rPh>
    <rPh sb="80" eb="81">
      <t>カ</t>
    </rPh>
    <rPh sb="82" eb="83">
      <t>タイ</t>
    </rPh>
    <rPh sb="85" eb="87">
      <t>ザイゲン</t>
    </rPh>
    <rPh sb="87" eb="89">
      <t>カクホ</t>
    </rPh>
    <rPh sb="94" eb="96">
      <t>ヒツヨウ</t>
    </rPh>
    <rPh sb="100" eb="102">
      <t>ネア</t>
    </rPh>
    <rPh sb="104" eb="106">
      <t>シヤ</t>
    </rPh>
    <rPh sb="107" eb="108">
      <t>イ</t>
    </rPh>
    <rPh sb="110" eb="112">
      <t>ケイカク</t>
    </rPh>
    <rPh sb="112" eb="114">
      <t>サクセイ</t>
    </rPh>
    <rPh sb="115" eb="116">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</si>
</sst>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63.16</c:v>
                </c:pt>
                <c:pt idx="1">
                  <c:v>62.39</c:v>
                </c:pt>
                <c:pt idx="2">
                  <c:v>63.87</c:v>
                </c:pt>
                <c:pt idx="3">
                  <c:v>62.1</c:v>
                </c:pt>
                <c:pt idx="4">
                  <c:v>62.5</c:v>
                </c:pt>
              </c:numCache>
            </c:numRef>
          </c:val>
          <c:extLst>
            <c:ext xmlns:c16="http://schemas.microsoft.com/office/drawing/2014/chart" uri="{C3380CC4-5D6E-409C-BE32-E72D297353CC}">
              <c16:uniqueId val="{00000000-957C-4D30-B1D1-AE75948FBD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957C-4D30-B1D1-AE75948FBD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C-44FB-A110-18A08333B8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85AC-44FB-A110-18A08333B8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157.82</c:v>
                </c:pt>
                <c:pt idx="1">
                  <c:v>163.99</c:v>
                </c:pt>
                <c:pt idx="2">
                  <c:v>159.83000000000001</c:v>
                </c:pt>
                <c:pt idx="3">
                  <c:v>163.65</c:v>
                </c:pt>
                <c:pt idx="4">
                  <c:v>154.28</c:v>
                </c:pt>
              </c:numCache>
            </c:numRef>
          </c:val>
          <c:extLst>
            <c:ext xmlns:c16="http://schemas.microsoft.com/office/drawing/2014/chart" uri="{C3380CC4-5D6E-409C-BE32-E72D297353CC}">
              <c16:uniqueId val="{00000000-CF65-492E-BF0E-D2CAC3B8F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CF65-492E-BF0E-D2CAC3B8F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2-4D86-8274-A709DD34CB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F152-4D86-8274-A709DD34CB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C2-4D2A-BB18-F4DB1202D8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8CC2-4D2A-BB18-F4DB1202D8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1883.91</c:v>
                </c:pt>
                <c:pt idx="1">
                  <c:v>1225.79</c:v>
                </c:pt>
                <c:pt idx="2">
                  <c:v>1850.45</c:v>
                </c:pt>
                <c:pt idx="3">
                  <c:v>1146.98</c:v>
                </c:pt>
                <c:pt idx="4">
                  <c:v>1071.1199999999999</c:v>
                </c:pt>
              </c:numCache>
            </c:numRef>
          </c:val>
          <c:extLst>
            <c:ext xmlns:c16="http://schemas.microsoft.com/office/drawing/2014/chart" uri="{C3380CC4-5D6E-409C-BE32-E72D297353CC}">
              <c16:uniqueId val="{00000000-CE77-45B2-9A9C-B99E849E342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CE77-45B2-9A9C-B99E849E342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379.62</c:v>
                </c:pt>
                <c:pt idx="1">
                  <c:v>305.18</c:v>
                </c:pt>
                <c:pt idx="2">
                  <c:v>232.53</c:v>
                </c:pt>
                <c:pt idx="3">
                  <c:v>159.91</c:v>
                </c:pt>
                <c:pt idx="4">
                  <c:v>76.930000000000007</c:v>
                </c:pt>
              </c:numCache>
            </c:numRef>
          </c:val>
          <c:extLst>
            <c:ext xmlns:c16="http://schemas.microsoft.com/office/drawing/2014/chart" uri="{C3380CC4-5D6E-409C-BE32-E72D297353CC}">
              <c16:uniqueId val="{00000000-BE2A-4D99-83D9-AEA1986388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BE2A-4D99-83D9-AEA1986388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145.38999999999999</c:v>
                </c:pt>
                <c:pt idx="1">
                  <c:v>152.55000000000001</c:v>
                </c:pt>
                <c:pt idx="2">
                  <c:v>147.37</c:v>
                </c:pt>
                <c:pt idx="3">
                  <c:v>154.38</c:v>
                </c:pt>
                <c:pt idx="4">
                  <c:v>143.28</c:v>
                </c:pt>
              </c:numCache>
            </c:numRef>
          </c:val>
          <c:extLst>
            <c:ext xmlns:c16="http://schemas.microsoft.com/office/drawing/2014/chart" uri="{C3380CC4-5D6E-409C-BE32-E72D297353CC}">
              <c16:uniqueId val="{00000000-2C60-47D3-9FF4-F35EED8D7D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2C60-47D3-9FF4-F35EED8D7D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61</c:v>
                </c:pt>
                <c:pt idx="1">
                  <c:v>58.54</c:v>
                </c:pt>
                <c:pt idx="2">
                  <c:v>59.81</c:v>
                </c:pt>
                <c:pt idx="3">
                  <c:v>56.39</c:v>
                </c:pt>
                <c:pt idx="4">
                  <c:v>60.66</c:v>
                </c:pt>
              </c:numCache>
            </c:numRef>
          </c:val>
          <c:extLst>
            <c:ext xmlns:c16="http://schemas.microsoft.com/office/drawing/2014/chart" uri="{C3380CC4-5D6E-409C-BE32-E72D297353CC}">
              <c16:uniqueId val="{00000000-CFA5-4FAF-B415-AF17D3F061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CFA5-4FAF-B415-AF17D3F061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20.66</c:v>
                </c:pt>
                <c:pt idx="1">
                  <c:v>22.14</c:v>
                </c:pt>
                <c:pt idx="2">
                  <c:v>22.62</c:v>
                </c:pt>
                <c:pt idx="3">
                  <c:v>21.56</c:v>
                </c:pt>
                <c:pt idx="4">
                  <c:v>23.62</c:v>
                </c:pt>
              </c:numCache>
            </c:numRef>
          </c:val>
          <c:extLst>
            <c:ext xmlns:c16="http://schemas.microsoft.com/office/drawing/2014/chart" uri="{C3380CC4-5D6E-409C-BE32-E72D297353CC}">
              <c16:uniqueId val="{00000000-C4B2-4DA5-9DA6-6E51411790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C4B2-4DA5-9DA6-6E51411790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21.7</c:v>
                </c:pt>
                <c:pt idx="1">
                  <c:v>19.62</c:v>
                </c:pt>
                <c:pt idx="2">
                  <c:v>20.420000000000002</c:v>
                </c:pt>
                <c:pt idx="3">
                  <c:v>21.28</c:v>
                </c:pt>
                <c:pt idx="4">
                  <c:v>22.6</c:v>
                </c:pt>
              </c:numCache>
            </c:numRef>
          </c:val>
          <c:extLst>
            <c:ext xmlns:c16="http://schemas.microsoft.com/office/drawing/2014/chart" uri="{C3380CC4-5D6E-409C-BE32-E72D297353CC}">
              <c16:uniqueId val="{00000000-9151-4C3A-B20E-78381C4858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9151-4C3A-B20E-78381C4858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90" zoomScaleNormal="90" workbookViewId="0">
      <selection activeCell="SS91" sqref="SS91"/>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栃木県　宇都宮西中核工業団地事務組合（事業会計分）</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4"/>
      <c r="KX6" s="54"/>
      <c r="KY6" s="54"/>
      <c r="KZ6" s="54"/>
      <c r="LA6" s="54"/>
      <c r="LB6" s="54"/>
      <c r="LC6" s="5"/>
      <c r="LD6" s="2"/>
      <c r="LE6" s="2"/>
      <c r="LF6" s="2"/>
      <c r="LG6" s="2"/>
      <c r="LH6" s="2"/>
      <c r="LI6" s="4"/>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4"/>
      <c r="SM7" s="56" t="s">
        <v>8</v>
      </c>
      <c r="SN7" s="57"/>
      <c r="SO7" s="57"/>
      <c r="SP7" s="57"/>
      <c r="SQ7" s="57"/>
      <c r="SR7" s="57"/>
      <c r="SS7" s="57"/>
      <c r="ST7" s="57"/>
      <c r="SU7" s="57"/>
      <c r="SV7" s="57"/>
      <c r="SW7" s="57"/>
      <c r="SX7" s="57"/>
      <c r="SY7" s="57"/>
      <c r="SZ7" s="58"/>
    </row>
    <row r="8" spans="1:521" ht="18.75" customHeight="1" x14ac:dyDescent="0.2">
      <c r="A8" s="7"/>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1181</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4"/>
      <c r="SM8" s="65" t="s">
        <v>9</v>
      </c>
      <c r="SN8" s="66"/>
      <c r="SO8" s="67" t="s">
        <v>10</v>
      </c>
      <c r="SP8" s="67"/>
      <c r="SQ8" s="67"/>
      <c r="SR8" s="67"/>
      <c r="SS8" s="67"/>
      <c r="ST8" s="67"/>
      <c r="SU8" s="67"/>
      <c r="SV8" s="67"/>
      <c r="SW8" s="67"/>
      <c r="SX8" s="67"/>
      <c r="SY8" s="67"/>
      <c r="SZ8" s="68"/>
    </row>
    <row r="9" spans="1:521" ht="18.75" customHeight="1" x14ac:dyDescent="0.2">
      <c r="A9" s="7"/>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81" t="s">
        <v>16</v>
      </c>
      <c r="SN9" s="82"/>
      <c r="SO9" s="72" t="s">
        <v>17</v>
      </c>
      <c r="SP9" s="72"/>
      <c r="SQ9" s="72"/>
      <c r="SR9" s="72"/>
      <c r="SS9" s="72"/>
      <c r="ST9" s="72"/>
      <c r="SU9" s="72"/>
      <c r="SV9" s="72"/>
      <c r="SW9" s="72"/>
      <c r="SX9" s="72"/>
      <c r="SY9" s="72"/>
      <c r="SZ9" s="73"/>
    </row>
    <row r="10" spans="1:521" ht="18.75" customHeight="1" x14ac:dyDescent="0.2">
      <c r="A10" s="7"/>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94.8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26</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1130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77" t="s">
        <v>18</v>
      </c>
      <c r="SN10" s="78"/>
      <c r="SO10" s="79" t="s">
        <v>19</v>
      </c>
      <c r="SP10" s="79"/>
      <c r="SQ10" s="79"/>
      <c r="SR10" s="79"/>
      <c r="SS10" s="79"/>
      <c r="ST10" s="79"/>
      <c r="SU10" s="79"/>
      <c r="SV10" s="79"/>
      <c r="SW10" s="79"/>
      <c r="SX10" s="79"/>
      <c r="SY10" s="79"/>
      <c r="SZ10" s="80"/>
    </row>
    <row r="11" spans="1:521" ht="9.7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103</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157.82</v>
      </c>
      <c r="Y32" s="121"/>
      <c r="Z32" s="121"/>
      <c r="AA32" s="121"/>
      <c r="AB32" s="121"/>
      <c r="AC32" s="121"/>
      <c r="AD32" s="121"/>
      <c r="AE32" s="121"/>
      <c r="AF32" s="121"/>
      <c r="AG32" s="121"/>
      <c r="AH32" s="121"/>
      <c r="AI32" s="121"/>
      <c r="AJ32" s="121"/>
      <c r="AK32" s="121"/>
      <c r="AL32" s="121"/>
      <c r="AM32" s="121"/>
      <c r="AN32" s="121"/>
      <c r="AO32" s="121"/>
      <c r="AP32" s="121"/>
      <c r="AQ32" s="122"/>
      <c r="AR32" s="120">
        <f>データ!U6</f>
        <v>163.99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159.83000000000001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163.65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154.28</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1883.91</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1225.79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1850.45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1146.98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1071.1199999999999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379.62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305.18</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232.53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159.91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76.930000000000007</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145.38999999999999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152.55000000000001</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147.37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154.38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143.28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61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58.54</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59.81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56.39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60.66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20.66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22.14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22.62</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21.56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23.62</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21.7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19.62</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20.420000000000002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21.28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22.6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63.16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62.39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63.87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62.1</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62.5</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w32j+ocaRyNgBh32Vf5ygABTEESoOY+vzxqaEVrN0TEH+sA23kytQlnJIxtazz8pq4xLU2Hu1zKD6YDnbJeKgw==" saltValue="EYGBOfsmyw0ejil1y/H5W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2">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2">
      <c r="A6" s="28" t="s">
        <v>85</v>
      </c>
      <c r="B6" s="33"/>
      <c r="C6" s="33"/>
      <c r="D6" s="33"/>
      <c r="E6" s="33"/>
      <c r="F6" s="33"/>
      <c r="G6" s="33"/>
      <c r="H6" s="33"/>
      <c r="I6" s="33"/>
      <c r="J6" s="33"/>
      <c r="K6" s="33"/>
      <c r="L6" s="33"/>
      <c r="M6" s="33"/>
      <c r="N6" s="33"/>
      <c r="O6" s="33"/>
      <c r="P6" s="33"/>
      <c r="Q6" s="34"/>
      <c r="R6" s="33"/>
      <c r="S6" s="33"/>
      <c r="T6" s="35">
        <f t="shared" ref="T6:CE6" si="3">T7</f>
        <v>157.82</v>
      </c>
      <c r="U6" s="35">
        <f>U7</f>
        <v>163.99</v>
      </c>
      <c r="V6" s="35">
        <f>V7</f>
        <v>159.83000000000001</v>
      </c>
      <c r="W6" s="35">
        <f>W7</f>
        <v>163.65</v>
      </c>
      <c r="X6" s="35">
        <f t="shared" si="3"/>
        <v>154.28</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1883.91</v>
      </c>
      <c r="AQ6" s="35">
        <f>AQ7</f>
        <v>1225.79</v>
      </c>
      <c r="AR6" s="35">
        <f>AR7</f>
        <v>1850.45</v>
      </c>
      <c r="AS6" s="35">
        <f>AS7</f>
        <v>1146.98</v>
      </c>
      <c r="AT6" s="35">
        <f t="shared" si="3"/>
        <v>1071.1199999999999</v>
      </c>
      <c r="AU6" s="35">
        <f t="shared" si="3"/>
        <v>730.25</v>
      </c>
      <c r="AV6" s="35">
        <f t="shared" si="3"/>
        <v>868.31</v>
      </c>
      <c r="AW6" s="35">
        <f t="shared" si="3"/>
        <v>732.52</v>
      </c>
      <c r="AX6" s="35">
        <f t="shared" si="3"/>
        <v>819.73</v>
      </c>
      <c r="AY6" s="35">
        <f t="shared" si="3"/>
        <v>834.05</v>
      </c>
      <c r="AZ6" s="33" t="str">
        <f>IF(AZ7="-","【-】","【"&amp;SUBSTITUTE(TEXT(AZ7,"#,##0.00"),"-","△")&amp;"】")</f>
        <v>【462.72】</v>
      </c>
      <c r="BA6" s="35">
        <f t="shared" si="3"/>
        <v>379.62</v>
      </c>
      <c r="BB6" s="35">
        <f>BB7</f>
        <v>305.18</v>
      </c>
      <c r="BC6" s="35">
        <f>BC7</f>
        <v>232.53</v>
      </c>
      <c r="BD6" s="35">
        <f>BD7</f>
        <v>159.91</v>
      </c>
      <c r="BE6" s="35">
        <f t="shared" si="3"/>
        <v>76.930000000000007</v>
      </c>
      <c r="BF6" s="35">
        <f t="shared" si="3"/>
        <v>514.66</v>
      </c>
      <c r="BG6" s="35">
        <f t="shared" si="3"/>
        <v>504.81</v>
      </c>
      <c r="BH6" s="35">
        <f t="shared" si="3"/>
        <v>498.01</v>
      </c>
      <c r="BI6" s="35">
        <f t="shared" si="3"/>
        <v>490.39</v>
      </c>
      <c r="BJ6" s="35">
        <f t="shared" si="3"/>
        <v>475.44</v>
      </c>
      <c r="BK6" s="33" t="str">
        <f>IF(BK7="-","【-】","【"&amp;SUBSTITUTE(TEXT(BK7,"#,##0.00"),"-","△")&amp;"】")</f>
        <v>【233.92】</v>
      </c>
      <c r="BL6" s="35">
        <f t="shared" si="3"/>
        <v>145.38999999999999</v>
      </c>
      <c r="BM6" s="35">
        <f>BM7</f>
        <v>152.55000000000001</v>
      </c>
      <c r="BN6" s="35">
        <f>BN7</f>
        <v>147.37</v>
      </c>
      <c r="BO6" s="35">
        <f>BO7</f>
        <v>154.38</v>
      </c>
      <c r="BP6" s="35">
        <f t="shared" si="3"/>
        <v>143.28</v>
      </c>
      <c r="BQ6" s="35">
        <f t="shared" si="3"/>
        <v>95.99</v>
      </c>
      <c r="BR6" s="35">
        <f t="shared" si="3"/>
        <v>94.91</v>
      </c>
      <c r="BS6" s="35">
        <f t="shared" si="3"/>
        <v>90.22</v>
      </c>
      <c r="BT6" s="35">
        <f t="shared" si="3"/>
        <v>90.8</v>
      </c>
      <c r="BU6" s="35">
        <f t="shared" si="3"/>
        <v>93.49</v>
      </c>
      <c r="BV6" s="33" t="str">
        <f>IF(BV7="-","【-】","【"&amp;SUBSTITUTE(TEXT(BV7,"#,##0.00"),"-","△")&amp;"】")</f>
        <v>【112.31】</v>
      </c>
      <c r="BW6" s="35">
        <f t="shared" si="3"/>
        <v>61</v>
      </c>
      <c r="BX6" s="35">
        <f>BX7</f>
        <v>58.54</v>
      </c>
      <c r="BY6" s="35">
        <f>BY7</f>
        <v>59.81</v>
      </c>
      <c r="BZ6" s="35">
        <f>BZ7</f>
        <v>56.39</v>
      </c>
      <c r="CA6" s="35">
        <f t="shared" si="3"/>
        <v>60.66</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20.66</v>
      </c>
      <c r="CI6" s="35">
        <f>CI7</f>
        <v>22.14</v>
      </c>
      <c r="CJ6" s="35">
        <f>CJ7</f>
        <v>22.62</v>
      </c>
      <c r="CK6" s="35">
        <f>CK7</f>
        <v>21.56</v>
      </c>
      <c r="CL6" s="35">
        <f t="shared" si="5"/>
        <v>23.62</v>
      </c>
      <c r="CM6" s="35">
        <f t="shared" si="5"/>
        <v>35.24</v>
      </c>
      <c r="CN6" s="35">
        <f t="shared" si="5"/>
        <v>35.22</v>
      </c>
      <c r="CO6" s="35">
        <f t="shared" si="5"/>
        <v>34.92</v>
      </c>
      <c r="CP6" s="35">
        <f t="shared" si="5"/>
        <v>34.19</v>
      </c>
      <c r="CQ6" s="35">
        <f t="shared" si="5"/>
        <v>36.65</v>
      </c>
      <c r="CR6" s="33" t="str">
        <f>IF(CR7="-","【-】","【"&amp;SUBSTITUTE(TEXT(CR7,"#,##0.00"),"-","△")&amp;"】")</f>
        <v>【54.01】</v>
      </c>
      <c r="CS6" s="35">
        <f t="shared" ref="CS6:DB6" si="6">CS7</f>
        <v>21.7</v>
      </c>
      <c r="CT6" s="35">
        <f>CT7</f>
        <v>19.62</v>
      </c>
      <c r="CU6" s="35">
        <f>CU7</f>
        <v>20.420000000000002</v>
      </c>
      <c r="CV6" s="35">
        <f>CV7</f>
        <v>21.28</v>
      </c>
      <c r="CW6" s="35">
        <f t="shared" si="6"/>
        <v>22.6</v>
      </c>
      <c r="CX6" s="35">
        <f t="shared" si="6"/>
        <v>50.28</v>
      </c>
      <c r="CY6" s="35">
        <f t="shared" si="6"/>
        <v>51.42</v>
      </c>
      <c r="CZ6" s="35">
        <f t="shared" si="6"/>
        <v>50.9</v>
      </c>
      <c r="DA6" s="35">
        <f t="shared" si="6"/>
        <v>49.05</v>
      </c>
      <c r="DB6" s="35">
        <f t="shared" si="6"/>
        <v>50.94</v>
      </c>
      <c r="DC6" s="33" t="str">
        <f>IF(DC7="-","【-】","【"&amp;SUBSTITUTE(TEXT(DC7,"#,##0.00"),"-","△")&amp;"】")</f>
        <v>【76.67】</v>
      </c>
      <c r="DD6" s="35">
        <f t="shared" ref="DD6:DM6" si="7">DD7</f>
        <v>63.16</v>
      </c>
      <c r="DE6" s="35">
        <f>DE7</f>
        <v>62.39</v>
      </c>
      <c r="DF6" s="35">
        <f>DF7</f>
        <v>63.87</v>
      </c>
      <c r="DG6" s="35">
        <f>DG7</f>
        <v>62.1</v>
      </c>
      <c r="DH6" s="35">
        <f t="shared" si="7"/>
        <v>62.5</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2">
      <c r="A7"/>
      <c r="B7" s="37" t="s">
        <v>86</v>
      </c>
      <c r="C7" s="37" t="s">
        <v>87</v>
      </c>
      <c r="D7" s="37" t="s">
        <v>88</v>
      </c>
      <c r="E7" s="37" t="s">
        <v>89</v>
      </c>
      <c r="F7" s="37" t="s">
        <v>90</v>
      </c>
      <c r="G7" s="37" t="s">
        <v>91</v>
      </c>
      <c r="H7" s="37" t="s">
        <v>92</v>
      </c>
      <c r="I7" s="37" t="s">
        <v>93</v>
      </c>
      <c r="J7" s="37" t="s">
        <v>94</v>
      </c>
      <c r="K7" s="38">
        <v>5000</v>
      </c>
      <c r="L7" s="37" t="s">
        <v>95</v>
      </c>
      <c r="M7" s="38">
        <v>1</v>
      </c>
      <c r="N7" s="38">
        <v>1181</v>
      </c>
      <c r="O7" s="39" t="s">
        <v>96</v>
      </c>
      <c r="P7" s="39">
        <v>94.8</v>
      </c>
      <c r="Q7" s="38">
        <v>26</v>
      </c>
      <c r="R7" s="38">
        <v>1130</v>
      </c>
      <c r="S7" s="37" t="s">
        <v>97</v>
      </c>
      <c r="T7" s="40">
        <v>157.82</v>
      </c>
      <c r="U7" s="40">
        <v>163.99</v>
      </c>
      <c r="V7" s="40">
        <v>159.83000000000001</v>
      </c>
      <c r="W7" s="40">
        <v>163.65</v>
      </c>
      <c r="X7" s="40">
        <v>154.28</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1883.91</v>
      </c>
      <c r="AQ7" s="40">
        <v>1225.79</v>
      </c>
      <c r="AR7" s="40">
        <v>1850.45</v>
      </c>
      <c r="AS7" s="40">
        <v>1146.98</v>
      </c>
      <c r="AT7" s="40">
        <v>1071.1199999999999</v>
      </c>
      <c r="AU7" s="40">
        <v>730.25</v>
      </c>
      <c r="AV7" s="40">
        <v>868.31</v>
      </c>
      <c r="AW7" s="40">
        <v>732.52</v>
      </c>
      <c r="AX7" s="40">
        <v>819.73</v>
      </c>
      <c r="AY7" s="40">
        <v>834.05</v>
      </c>
      <c r="AZ7" s="40">
        <v>462.72</v>
      </c>
      <c r="BA7" s="40">
        <v>379.62</v>
      </c>
      <c r="BB7" s="40">
        <v>305.18</v>
      </c>
      <c r="BC7" s="40">
        <v>232.53</v>
      </c>
      <c r="BD7" s="40">
        <v>159.91</v>
      </c>
      <c r="BE7" s="40">
        <v>76.930000000000007</v>
      </c>
      <c r="BF7" s="40">
        <v>514.66</v>
      </c>
      <c r="BG7" s="40">
        <v>504.81</v>
      </c>
      <c r="BH7" s="40">
        <v>498.01</v>
      </c>
      <c r="BI7" s="40">
        <v>490.39</v>
      </c>
      <c r="BJ7" s="40">
        <v>475.44</v>
      </c>
      <c r="BK7" s="40">
        <v>233.92</v>
      </c>
      <c r="BL7" s="40">
        <v>145.38999999999999</v>
      </c>
      <c r="BM7" s="40">
        <v>152.55000000000001</v>
      </c>
      <c r="BN7" s="40">
        <v>147.37</v>
      </c>
      <c r="BO7" s="40">
        <v>154.38</v>
      </c>
      <c r="BP7" s="40">
        <v>143.28</v>
      </c>
      <c r="BQ7" s="40">
        <v>95.99</v>
      </c>
      <c r="BR7" s="40">
        <v>94.91</v>
      </c>
      <c r="BS7" s="40">
        <v>90.22</v>
      </c>
      <c r="BT7" s="40">
        <v>90.8</v>
      </c>
      <c r="BU7" s="40">
        <v>93.49</v>
      </c>
      <c r="BV7" s="40">
        <v>112.31</v>
      </c>
      <c r="BW7" s="40">
        <v>61</v>
      </c>
      <c r="BX7" s="40">
        <v>58.54</v>
      </c>
      <c r="BY7" s="40">
        <v>59.81</v>
      </c>
      <c r="BZ7" s="40">
        <v>56.39</v>
      </c>
      <c r="CA7" s="40">
        <v>60.66</v>
      </c>
      <c r="CB7" s="40">
        <v>44.55</v>
      </c>
      <c r="CC7" s="40">
        <v>47.36</v>
      </c>
      <c r="CD7" s="40">
        <v>49.94</v>
      </c>
      <c r="CE7" s="40">
        <v>50.56</v>
      </c>
      <c r="CF7" s="40">
        <v>49.4</v>
      </c>
      <c r="CG7" s="40">
        <v>19.07</v>
      </c>
      <c r="CH7" s="40">
        <v>20.66</v>
      </c>
      <c r="CI7" s="40">
        <v>22.14</v>
      </c>
      <c r="CJ7" s="40">
        <v>22.62</v>
      </c>
      <c r="CK7" s="40">
        <v>21.56</v>
      </c>
      <c r="CL7" s="40">
        <v>23.62</v>
      </c>
      <c r="CM7" s="40">
        <v>35.24</v>
      </c>
      <c r="CN7" s="40">
        <v>35.22</v>
      </c>
      <c r="CO7" s="40">
        <v>34.92</v>
      </c>
      <c r="CP7" s="40">
        <v>34.19</v>
      </c>
      <c r="CQ7" s="40">
        <v>36.65</v>
      </c>
      <c r="CR7" s="40">
        <v>54.01</v>
      </c>
      <c r="CS7" s="40">
        <v>21.7</v>
      </c>
      <c r="CT7" s="40">
        <v>19.62</v>
      </c>
      <c r="CU7" s="40">
        <v>20.420000000000002</v>
      </c>
      <c r="CV7" s="40">
        <v>21.28</v>
      </c>
      <c r="CW7" s="40">
        <v>22.6</v>
      </c>
      <c r="CX7" s="40">
        <v>50.28</v>
      </c>
      <c r="CY7" s="40">
        <v>51.42</v>
      </c>
      <c r="CZ7" s="40">
        <v>50.9</v>
      </c>
      <c r="DA7" s="40">
        <v>49.05</v>
      </c>
      <c r="DB7" s="40">
        <v>50.94</v>
      </c>
      <c r="DC7" s="40">
        <v>76.67</v>
      </c>
      <c r="DD7" s="40">
        <v>63.16</v>
      </c>
      <c r="DE7" s="40">
        <v>62.39</v>
      </c>
      <c r="DF7" s="40">
        <v>63.87</v>
      </c>
      <c r="DG7" s="40">
        <v>62.1</v>
      </c>
      <c r="DH7" s="40">
        <v>62.5</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157.82</v>
      </c>
      <c r="V11" s="48">
        <f>IF(U6="-",NA(),U6)</f>
        <v>163.99</v>
      </c>
      <c r="W11" s="48">
        <f>IF(V6="-",NA(),V6)</f>
        <v>159.83000000000001</v>
      </c>
      <c r="X11" s="48">
        <f>IF(W6="-",NA(),W6)</f>
        <v>163.65</v>
      </c>
      <c r="Y11" s="48">
        <f>IF(X6="-",NA(),X6)</f>
        <v>154.28</v>
      </c>
      <c r="AE11" s="47" t="s">
        <v>23</v>
      </c>
      <c r="AF11" s="48">
        <f>IF(AE6="-",NA(),AE6)</f>
        <v>0</v>
      </c>
      <c r="AG11" s="48">
        <f>IF(AF6="-",NA(),AF6)</f>
        <v>0</v>
      </c>
      <c r="AH11" s="48">
        <f>IF(AG6="-",NA(),AG6)</f>
        <v>0</v>
      </c>
      <c r="AI11" s="48">
        <f>IF(AH6="-",NA(),AH6)</f>
        <v>0</v>
      </c>
      <c r="AJ11" s="48">
        <f>IF(AI6="-",NA(),AI6)</f>
        <v>0</v>
      </c>
      <c r="AP11" s="47" t="s">
        <v>23</v>
      </c>
      <c r="AQ11" s="48">
        <f>IF(AP6="-",NA(),AP6)</f>
        <v>1883.91</v>
      </c>
      <c r="AR11" s="48">
        <f>IF(AQ6="-",NA(),AQ6)</f>
        <v>1225.79</v>
      </c>
      <c r="AS11" s="48">
        <f>IF(AR6="-",NA(),AR6)</f>
        <v>1850.45</v>
      </c>
      <c r="AT11" s="48">
        <f>IF(AS6="-",NA(),AS6)</f>
        <v>1146.98</v>
      </c>
      <c r="AU11" s="48">
        <f>IF(AT6="-",NA(),AT6)</f>
        <v>1071.1199999999999</v>
      </c>
      <c r="BA11" s="47" t="s">
        <v>23</v>
      </c>
      <c r="BB11" s="48">
        <f>IF(BA6="-",NA(),BA6)</f>
        <v>379.62</v>
      </c>
      <c r="BC11" s="48">
        <f>IF(BB6="-",NA(),BB6)</f>
        <v>305.18</v>
      </c>
      <c r="BD11" s="48">
        <f>IF(BC6="-",NA(),BC6)</f>
        <v>232.53</v>
      </c>
      <c r="BE11" s="48">
        <f>IF(BD6="-",NA(),BD6)</f>
        <v>159.91</v>
      </c>
      <c r="BF11" s="48">
        <f>IF(BE6="-",NA(),BE6)</f>
        <v>76.930000000000007</v>
      </c>
      <c r="BL11" s="47" t="s">
        <v>23</v>
      </c>
      <c r="BM11" s="48">
        <f>IF(BL6="-",NA(),BL6)</f>
        <v>145.38999999999999</v>
      </c>
      <c r="BN11" s="48">
        <f>IF(BM6="-",NA(),BM6)</f>
        <v>152.55000000000001</v>
      </c>
      <c r="BO11" s="48">
        <f>IF(BN6="-",NA(),BN6)</f>
        <v>147.37</v>
      </c>
      <c r="BP11" s="48">
        <f>IF(BO6="-",NA(),BO6)</f>
        <v>154.38</v>
      </c>
      <c r="BQ11" s="48">
        <f>IF(BP6="-",NA(),BP6)</f>
        <v>143.28</v>
      </c>
      <c r="BW11" s="47" t="s">
        <v>23</v>
      </c>
      <c r="BX11" s="48">
        <f>IF(BW6="-",NA(),BW6)</f>
        <v>61</v>
      </c>
      <c r="BY11" s="48">
        <f>IF(BX6="-",NA(),BX6)</f>
        <v>58.54</v>
      </c>
      <c r="BZ11" s="48">
        <f>IF(BY6="-",NA(),BY6)</f>
        <v>59.81</v>
      </c>
      <c r="CA11" s="48">
        <f>IF(BZ6="-",NA(),BZ6)</f>
        <v>56.39</v>
      </c>
      <c r="CB11" s="48">
        <f>IF(CA6="-",NA(),CA6)</f>
        <v>60.66</v>
      </c>
      <c r="CH11" s="47" t="s">
        <v>23</v>
      </c>
      <c r="CI11" s="48">
        <f>IF(CH6="-",NA(),CH6)</f>
        <v>20.66</v>
      </c>
      <c r="CJ11" s="48">
        <f>IF(CI6="-",NA(),CI6)</f>
        <v>22.14</v>
      </c>
      <c r="CK11" s="48">
        <f>IF(CJ6="-",NA(),CJ6)</f>
        <v>22.62</v>
      </c>
      <c r="CL11" s="48">
        <f>IF(CK6="-",NA(),CK6)</f>
        <v>21.56</v>
      </c>
      <c r="CM11" s="48">
        <f>IF(CL6="-",NA(),CL6)</f>
        <v>23.62</v>
      </c>
      <c r="CS11" s="47" t="s">
        <v>23</v>
      </c>
      <c r="CT11" s="48">
        <f>IF(CS6="-",NA(),CS6)</f>
        <v>21.7</v>
      </c>
      <c r="CU11" s="48">
        <f>IF(CT6="-",NA(),CT6)</f>
        <v>19.62</v>
      </c>
      <c r="CV11" s="48">
        <f>IF(CU6="-",NA(),CU6)</f>
        <v>20.420000000000002</v>
      </c>
      <c r="CW11" s="48">
        <f>IF(CV6="-",NA(),CV6)</f>
        <v>21.28</v>
      </c>
      <c r="CX11" s="48">
        <f>IF(CW6="-",NA(),CW6)</f>
        <v>22.6</v>
      </c>
      <c r="DD11" s="47" t="s">
        <v>23</v>
      </c>
      <c r="DE11" s="48">
        <f>IF(DD6="-",NA(),DD6)</f>
        <v>63.16</v>
      </c>
      <c r="DF11" s="48">
        <f>IF(DE6="-",NA(),DE6)</f>
        <v>62.39</v>
      </c>
      <c r="DG11" s="48">
        <f>IF(DF6="-",NA(),DF6)</f>
        <v>63.87</v>
      </c>
      <c r="DH11" s="48">
        <f>IF(DG6="-",NA(),DG6)</f>
        <v>62.1</v>
      </c>
      <c r="DI11" s="48">
        <f>IF(DH6="-",NA(),DH6)</f>
        <v>62.5</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2022-12-01T02:34:21Z</dcterms:created>
  <dcterms:modified xsi:type="dcterms:W3CDTF">2023-01-31T04:26:18Z</dcterms:modified>
  <cp:category/>
</cp:coreProperties>
</file>