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2 工業用水道\"/>
    </mc:Choice>
  </mc:AlternateContent>
  <xr:revisionPtr revIDLastSave="0" documentId="13_ncr:1_{E3C18C96-D7BE-48EE-9918-9B27774BAE3D}" xr6:coauthVersionLast="47" xr6:coauthVersionMax="47" xr10:uidLastSave="{00000000-0000-0000-0000-000000000000}"/>
  <workbookProtection workbookAlgorithmName="SHA-512" workbookHashValue="Zfg5swwTi0MH5MEQsy3Q9QN5rvN8NK80lbw19X8Ht0aMu6fbdDnK04/NrMMOtK0uwXBYhe8CCX2m6nk9uMSzRw==" workbookSaltValue="qDBGodDL13ZQe33e17MOtg==" workbookSpinCount="100000" lockStructure="1"/>
  <bookViews>
    <workbookView xWindow="-110" yWindow="-110" windowWidth="19420" windowHeight="1162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H10" i="5" s="1"/>
  <c r="D10" i="5"/>
  <c r="CV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MW80" i="4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P6" i="5"/>
  <c r="DQ11" i="5" s="1"/>
  <c r="DO6" i="5"/>
  <c r="DP11" i="5" s="1"/>
  <c r="DN6" i="5"/>
  <c r="HK90" i="4" s="1"/>
  <c r="DM6" i="5"/>
  <c r="DL6" i="5"/>
  <c r="DH12" i="5" s="1"/>
  <c r="DK6" i="5"/>
  <c r="DG12" i="5" s="1"/>
  <c r="DJ6" i="5"/>
  <c r="DF12" i="5" s="1"/>
  <c r="DI6" i="5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Z6" i="5"/>
  <c r="CV12" i="5" s="1"/>
  <c r="CY6" i="5"/>
  <c r="CU12" i="5" s="1"/>
  <c r="CX6" i="5"/>
  <c r="CT12" i="5" s="1"/>
  <c r="CW6" i="5"/>
  <c r="CX11" i="5" s="1"/>
  <c r="CV6" i="5"/>
  <c r="QN55" i="4" s="1"/>
  <c r="CU6" i="5"/>
  <c r="CV11" i="5" s="1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MN55" i="4" s="1"/>
  <c r="CK6" i="5"/>
  <c r="CL11" i="5" s="1"/>
  <c r="CJ6" i="5"/>
  <c r="CK11" i="5" s="1"/>
  <c r="CI6" i="5"/>
  <c r="CJ11" i="5" s="1"/>
  <c r="CH6" i="5"/>
  <c r="JL55" i="4" s="1"/>
  <c r="CG6" i="5"/>
  <c r="EH90" i="4" s="1"/>
  <c r="CF6" i="5"/>
  <c r="CB12" i="5" s="1"/>
  <c r="CE6" i="5"/>
  <c r="CA12" i="5" s="1"/>
  <c r="CD6" i="5"/>
  <c r="BZ12" i="5" s="1"/>
  <c r="CC6" i="5"/>
  <c r="CB6" i="5"/>
  <c r="BX12" i="5" s="1"/>
  <c r="CA6" i="5"/>
  <c r="CB11" i="5" s="1"/>
  <c r="BZ6" i="5"/>
  <c r="CA11" i="5" s="1"/>
  <c r="BY6" i="5"/>
  <c r="BZ11" i="5" s="1"/>
  <c r="BX6" i="5"/>
  <c r="FL55" i="4" s="1"/>
  <c r="BW6" i="5"/>
  <c r="BX11" i="5" s="1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L55" i="4" s="1"/>
  <c r="BM6" i="5"/>
  <c r="BN11" i="5" s="1"/>
  <c r="BL6" i="5"/>
  <c r="BM11" i="5" s="1"/>
  <c r="BK6" i="5"/>
  <c r="BJ6" i="5"/>
  <c r="BF12" i="5" s="1"/>
  <c r="BI6" i="5"/>
  <c r="BH6" i="5"/>
  <c r="BD12" i="5" s="1"/>
  <c r="BG6" i="5"/>
  <c r="BC12" i="5" s="1"/>
  <c r="BF6" i="5"/>
  <c r="BB12" i="5" s="1"/>
  <c r="BE6" i="5"/>
  <c r="BF11" i="5" s="1"/>
  <c r="BD6" i="5"/>
  <c r="QN32" i="4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MN32" i="4" s="1"/>
  <c r="AS6" i="5"/>
  <c r="AT11" i="5" s="1"/>
  <c r="AR6" i="5"/>
  <c r="AS11" i="5" s="1"/>
  <c r="AQ6" i="5"/>
  <c r="AR11" i="5" s="1"/>
  <c r="AP6" i="5"/>
  <c r="JL32" i="4" s="1"/>
  <c r="AO6" i="5"/>
  <c r="AD90" i="4" s="1"/>
  <c r="AN6" i="5"/>
  <c r="AJ12" i="5" s="1"/>
  <c r="AM6" i="5"/>
  <c r="AI12" i="5" s="1"/>
  <c r="AL6" i="5"/>
  <c r="AH12" i="5" s="1"/>
  <c r="AK6" i="5"/>
  <c r="AJ6" i="5"/>
  <c r="AF12" i="5" s="1"/>
  <c r="AI6" i="5"/>
  <c r="AJ11" i="5" s="1"/>
  <c r="AH6" i="5"/>
  <c r="AI11" i="5" s="1"/>
  <c r="AG6" i="5"/>
  <c r="AH11" i="5" s="1"/>
  <c r="AF6" i="5"/>
  <c r="FL32" i="4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CF90" i="4"/>
  <c r="RA81" i="4"/>
  <c r="PZ81" i="4"/>
  <c r="NX81" i="4"/>
  <c r="MW81" i="4"/>
  <c r="JN81" i="4"/>
  <c r="IM81" i="4"/>
  <c r="CA81" i="4"/>
  <c r="NX80" i="4"/>
  <c r="KO80" i="4"/>
  <c r="JN80" i="4"/>
  <c r="GK80" i="4"/>
  <c r="DB80" i="4"/>
  <c r="CA80" i="4"/>
  <c r="PZ79" i="4"/>
  <c r="OY79" i="4"/>
  <c r="JN79" i="4"/>
  <c r="IM79" i="4"/>
  <c r="DB79" i="4"/>
  <c r="PT56" i="4"/>
  <c r="OZ56" i="4"/>
  <c r="MN56" i="4"/>
  <c r="LT56" i="4"/>
  <c r="KZ56" i="4"/>
  <c r="JL56" i="4"/>
  <c r="GZ56" i="4"/>
  <c r="BL56" i="4"/>
  <c r="RH55" i="4"/>
  <c r="KF55" i="4"/>
  <c r="HT55" i="4"/>
  <c r="GZ55" i="4"/>
  <c r="ER55" i="4"/>
  <c r="CF55" i="4"/>
  <c r="QN54" i="4"/>
  <c r="PT54" i="4"/>
  <c r="OF54" i="4"/>
  <c r="LT54" i="4"/>
  <c r="KZ54" i="4"/>
  <c r="GZ54" i="4"/>
  <c r="GF54" i="4"/>
  <c r="CF54" i="4"/>
  <c r="RH33" i="4"/>
  <c r="OZ33" i="4"/>
  <c r="MN33" i="4"/>
  <c r="LT33" i="4"/>
  <c r="JL33" i="4"/>
  <c r="GZ33" i="4"/>
  <c r="PT32" i="4"/>
  <c r="OZ32" i="4"/>
  <c r="KF32" i="4"/>
  <c r="HT32" i="4"/>
  <c r="ER32" i="4"/>
  <c r="CF32" i="4"/>
  <c r="X32" i="4"/>
  <c r="QN31" i="4"/>
  <c r="PT31" i="4"/>
  <c r="LT31" i="4"/>
  <c r="KZ31" i="4"/>
  <c r="GZ31" i="4"/>
  <c r="GF31" i="4"/>
  <c r="ER31" i="4"/>
  <c r="CF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KF54" i="4" l="1"/>
  <c r="KF31" i="4"/>
  <c r="NX79" i="4"/>
  <c r="AR31" i="4"/>
  <c r="OZ31" i="4"/>
  <c r="OZ54" i="4"/>
  <c r="KZ55" i="4"/>
  <c r="X10" i="5"/>
  <c r="AT10" i="5"/>
  <c r="LT55" i="4"/>
  <c r="BL33" i="4"/>
  <c r="PT55" i="4"/>
  <c r="Y80" i="4"/>
  <c r="CA10" i="5"/>
  <c r="DS10" i="5"/>
  <c r="EC79" i="4"/>
  <c r="HT33" i="4"/>
  <c r="X54" i="4"/>
  <c r="X55" i="4"/>
  <c r="HT56" i="4"/>
  <c r="Y79" i="4"/>
  <c r="GK79" i="4"/>
  <c r="OY80" i="4"/>
  <c r="V10" i="5"/>
  <c r="AJ10" i="5"/>
  <c r="DP10" i="5"/>
  <c r="KZ32" i="4"/>
  <c r="CZ33" i="4"/>
  <c r="AR54" i="4"/>
  <c r="CF56" i="4"/>
  <c r="GK81" i="4"/>
  <c r="CB10" i="5"/>
  <c r="CZ54" i="4"/>
  <c r="HT54" i="4"/>
  <c r="RH54" i="4"/>
  <c r="KO79" i="4"/>
  <c r="CF33" i="4"/>
  <c r="ER54" i="4"/>
  <c r="HL80" i="4"/>
  <c r="DB81" i="4"/>
  <c r="CZ32" i="4"/>
  <c r="X33" i="4"/>
  <c r="OF55" i="4"/>
  <c r="AZ79" i="4"/>
  <c r="PZ80" i="4"/>
  <c r="KO81" i="4"/>
  <c r="CZ31" i="4"/>
  <c r="HT31" i="4"/>
  <c r="OF31" i="4"/>
  <c r="RH31" i="4"/>
  <c r="OF32" i="4"/>
  <c r="AR33" i="4"/>
  <c r="ER33" i="4"/>
  <c r="KF33" i="4"/>
  <c r="PT33" i="4"/>
  <c r="CZ55" i="4"/>
  <c r="ER56" i="4"/>
  <c r="KF56" i="4"/>
  <c r="EC80" i="4"/>
  <c r="AZ81" i="4"/>
  <c r="HL81" i="4"/>
  <c r="AF10" i="5"/>
  <c r="BN10" i="5"/>
  <c r="CL10" i="5"/>
  <c r="DT10" i="5"/>
  <c r="AI10" i="5"/>
  <c r="BX10" i="5"/>
  <c r="DF10" i="5"/>
  <c r="ED10" i="5"/>
  <c r="CZ56" i="4"/>
  <c r="BD10" i="5"/>
  <c r="W11" i="5"/>
  <c r="BE11" i="5"/>
  <c r="CM11" i="5"/>
  <c r="EA11" i="5"/>
  <c r="AG12" i="5"/>
  <c r="FL33" i="4"/>
  <c r="BE12" i="5"/>
  <c r="QN33" i="4"/>
  <c r="BY12" i="5"/>
  <c r="FL56" i="4"/>
  <c r="X56" i="4"/>
  <c r="AR32" i="4"/>
  <c r="GF32" i="4"/>
  <c r="GF33" i="4"/>
  <c r="OF33" i="4"/>
  <c r="OZ55" i="4"/>
  <c r="AR56" i="4"/>
  <c r="RH56" i="4"/>
  <c r="GZ32" i="4"/>
  <c r="LT32" i="4"/>
  <c r="RH32" i="4"/>
  <c r="KZ33" i="4"/>
  <c r="AR55" i="4"/>
  <c r="GF55" i="4"/>
  <c r="GF56" i="4"/>
  <c r="OF56" i="4"/>
  <c r="AZ80" i="4"/>
  <c r="RA80" i="4"/>
  <c r="AG11" i="5"/>
  <c r="BO11" i="5"/>
  <c r="CW11" i="5"/>
  <c r="CW12" i="5"/>
  <c r="QN56" i="4"/>
  <c r="DE12" i="5"/>
  <c r="Y81" i="4"/>
  <c r="DI12" i="5"/>
  <c r="EC81" i="4"/>
  <c r="DR11" i="5"/>
  <c r="IM80" i="4"/>
  <c r="EC12" i="5"/>
  <c r="OY81" i="4"/>
  <c r="AQ11" i="5"/>
  <c r="BY11" i="5"/>
  <c r="EC10" i="5"/>
  <c r="CK10" i="5"/>
  <c r="AS10" i="5"/>
  <c r="DR10" i="5"/>
  <c r="BZ10" i="5"/>
  <c r="AH10" i="5"/>
  <c r="DG10" i="5"/>
  <c r="BO10" i="5"/>
  <c r="W10" i="5"/>
  <c r="CA79" i="4"/>
  <c r="BL54" i="4"/>
  <c r="BL31" i="4"/>
  <c r="AU11" i="5"/>
  <c r="CI11" i="5"/>
  <c r="FL31" i="4"/>
  <c r="JL31" i="4"/>
  <c r="MN31" i="4"/>
  <c r="FL54" i="4"/>
  <c r="JL54" i="4"/>
  <c r="MN54" i="4"/>
  <c r="HL79" i="4"/>
  <c r="MW79" i="4"/>
  <c r="RA79" i="4"/>
  <c r="AG10" i="5"/>
  <c r="AQ10" i="5"/>
  <c r="AU10" i="5"/>
  <c r="BE10" i="5"/>
  <c r="BY10" i="5"/>
  <c r="CI10" i="5"/>
  <c r="CM10" i="5"/>
  <c r="CW10" i="5"/>
  <c r="DQ10" i="5"/>
  <c r="EA10" i="5"/>
  <c r="EE10" i="5"/>
  <c r="AR10" i="5"/>
  <c r="BB10" i="5"/>
  <c r="BF10" i="5"/>
  <c r="BP10" i="5"/>
  <c r="CJ10" i="5"/>
  <c r="CT10" i="5"/>
  <c r="CX10" i="5"/>
  <c r="EB10" i="5"/>
  <c r="U10" i="5"/>
  <c r="Y10" i="5"/>
  <c r="BC10" i="5"/>
  <c r="BM10" i="5"/>
  <c r="BQ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<sst xmlns="http://schemas.openxmlformats.org/spreadsheetml/2006/main" count="262" uniqueCount="107">
  <si>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</si>
  <si>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</si>
  <si>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</si>
  <si>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</si>
  <si>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</si>
  <si>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</si>
  <si>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</si>
  <si>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</si>
  <si>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</si>
  <si>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</si>
  <si>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</si>
  <si>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</si>
  <si>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</si>
  <si>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</si>
  <si>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</si>
  <si>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</si>
  <si>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</si>
  <si>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</si>
  <si>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</si>
  <si>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</si>
  <si>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</si>
  <si>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</si>
  <si>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</si>
  <si>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</si>
  <si>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</si>
  <si>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</si>
  <si>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</si>
  <si>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</si>
  <si>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</si>
  <si>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</si>
  <si>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</si>
  <si>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</si>
  <si>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</si>
  <si>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</si>
  <si>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</si>
  <si>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</si>
  <si>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</si>
  <si>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</si>
  <si>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</si>
  <si>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</si>
  <si>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</si>
  <si>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</si>
  <si>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</si>
  <si>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</si>
  <si>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</si>
  <si>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</si>
  <si>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</si>
  <si>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</si>
  <si>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</si>
  <si>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</si>
  <si>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</si>
  <si>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</si>
  <si>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</si>
  <si>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</si>
  <si>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</si>
  <si>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</si>
  <si>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</si>
  <si>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</si>
  <si>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</si>
  <si>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</si>
  <si>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</si>
  <si>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</si>
  <si>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</si>
  <si>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</si>
  <si>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</si>
  <si>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</si>
  <si>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</si>
  <si>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</si>
  <si>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</si>
  <si>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</si>
  <si>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</si>
  <si>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</si>
  <si>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</si>
  <si>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</si>
  <si>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</si>
  <si>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</si>
  <si>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</si>
  <si>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</si>
  <si>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</si>
  <si>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</si>
  <si>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</si>
  <si>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</si>
  <si>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</si>
  <si>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</si>
  <si>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</si>
  <si>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</si>
  <si>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</si>
  <si>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</si>
  <si>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098612</t>
  </si>
  <si>
    <t>46</t>
  </si>
  <si>
    <t>02</t>
  </si>
  <si>
    <t>0</t>
  </si>
  <si>
    <t>000</t>
  </si>
  <si>
    <t>栃木県　宇都宮西中核工業団地事務組合（事業会計分）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</si>
  <si>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</si>
  <si>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</si>
  <si>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</si>
  <si>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</si>
  <si>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</si>
  <si>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</si>
  <si>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</si>
  <si>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</si>
  <si>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</si>
  <si>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</si>
  <si>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施設利用率、契約率が低い傾向にある。
　なお、当該工業団地における空き区画については、全て分譲済みとなっている。
　また、操業済企業の使用水量についても、今後、大幅に使用水量が増加することは考えにくいので、施設規模の見直しを検討していく必要がある。
　さらに今後は、機械設備の更新等により減価償却費が増加する。
　これによって、料金回収率は100％を割り込んでしまう可能性がある。
　今後については、ＰＤＣＡを働かせて、現状に適した見直しを行っていき、経費等の削減に取り組み、適正に保てるように努力が必要である。</t>
    <rPh sb="1" eb="3">
      <t>シセツ</t>
    </rPh>
    <rPh sb="3" eb="6">
      <t>リヨウリツ</t>
    </rPh>
    <rPh sb="7" eb="10">
      <t>ケイヤクリツ</t>
    </rPh>
    <rPh sb="11" eb="12">
      <t>ヒク</t>
    </rPh>
    <rPh sb="13" eb="15">
      <t>ケイコウ</t>
    </rPh>
    <rPh sb="24" eb="26">
      <t>トウガイ</t>
    </rPh>
    <rPh sb="26" eb="28">
      <t>コウギョウ</t>
    </rPh>
    <rPh sb="28" eb="30">
      <t>ダンチ</t>
    </rPh>
    <rPh sb="34" eb="35">
      <t>ア</t>
    </rPh>
    <rPh sb="36" eb="38">
      <t>クカク</t>
    </rPh>
    <rPh sb="44" eb="45">
      <t>スベ</t>
    </rPh>
    <rPh sb="46" eb="48">
      <t>ブンジョウ</t>
    </rPh>
    <rPh sb="48" eb="49">
      <t>ス</t>
    </rPh>
    <rPh sb="62" eb="64">
      <t>ソウギョウ</t>
    </rPh>
    <rPh sb="64" eb="65">
      <t>ス</t>
    </rPh>
    <rPh sb="65" eb="67">
      <t>キギョウ</t>
    </rPh>
    <rPh sb="68" eb="70">
      <t>シヨウ</t>
    </rPh>
    <rPh sb="70" eb="72">
      <t>スイリョウ</t>
    </rPh>
    <rPh sb="78" eb="80">
      <t>コンゴ</t>
    </rPh>
    <rPh sb="81" eb="83">
      <t>オオハバ</t>
    </rPh>
    <rPh sb="84" eb="86">
      <t>シヨウ</t>
    </rPh>
    <rPh sb="86" eb="88">
      <t>スイリョウ</t>
    </rPh>
    <rPh sb="89" eb="91">
      <t>ゾウカ</t>
    </rPh>
    <rPh sb="96" eb="97">
      <t>カンガ</t>
    </rPh>
    <rPh sb="104" eb="106">
      <t>シセツ</t>
    </rPh>
    <rPh sb="106" eb="108">
      <t>キボ</t>
    </rPh>
    <rPh sb="109" eb="111">
      <t>ミナオ</t>
    </rPh>
    <rPh sb="113" eb="115">
      <t>ケントウ</t>
    </rPh>
    <rPh sb="119" eb="121">
      <t>ヒツヨウ</t>
    </rPh>
    <rPh sb="130" eb="132">
      <t>コンゴ</t>
    </rPh>
    <rPh sb="134" eb="136">
      <t>キカイ</t>
    </rPh>
    <rPh sb="136" eb="138">
      <t>セツビ</t>
    </rPh>
    <rPh sb="139" eb="141">
      <t>コウシン</t>
    </rPh>
    <rPh sb="141" eb="142">
      <t>トウ</t>
    </rPh>
    <rPh sb="145" eb="147">
      <t>ゲンカ</t>
    </rPh>
    <rPh sb="147" eb="149">
      <t>ショウキャク</t>
    </rPh>
    <rPh sb="149" eb="150">
      <t>ヒ</t>
    </rPh>
    <rPh sb="151" eb="153">
      <t>ゾウカ</t>
    </rPh>
    <rPh sb="165" eb="167">
      <t>リョウキン</t>
    </rPh>
    <rPh sb="167" eb="170">
      <t>カイシュウリツ</t>
    </rPh>
    <rPh sb="176" eb="177">
      <t>ワ</t>
    </rPh>
    <rPh sb="178" eb="179">
      <t>コ</t>
    </rPh>
    <rPh sb="184" eb="187">
      <t>カノウセイ</t>
    </rPh>
    <rPh sb="193" eb="195">
      <t>コンゴ</t>
    </rPh>
    <rPh sb="206" eb="207">
      <t>ハタラ</t>
    </rPh>
    <rPh sb="211" eb="213">
      <t>ゲンジョウ</t>
    </rPh>
    <rPh sb="214" eb="215">
      <t>テキ</t>
    </rPh>
    <rPh sb="217" eb="219">
      <t>ミナオ</t>
    </rPh>
    <rPh sb="221" eb="222">
      <t>オコナ</t>
    </rPh>
    <rPh sb="227" eb="229">
      <t>ケイヒ</t>
    </rPh>
    <rPh sb="229" eb="230">
      <t>トウ</t>
    </rPh>
    <rPh sb="231" eb="233">
      <t>サクゲン</t>
    </rPh>
    <rPh sb="234" eb="235">
      <t>ト</t>
    </rPh>
    <rPh sb="236" eb="237">
      <t>ク</t>
    </rPh>
    <rPh sb="239" eb="241">
      <t>テキセイ</t>
    </rPh>
    <rPh sb="242" eb="243">
      <t>タモ</t>
    </rPh>
    <rPh sb="248" eb="250">
      <t>ドリョク</t>
    </rPh>
    <rPh sb="251" eb="253">
      <t>ヒツヨウ</t>
    </rPh>
    <phoneticPr fontId="5"/>
  </si>
  <si>
    <t>　給水の供給開始が平成8年となっており、管路については現時点で老朽化していない。</t>
    <rPh sb="1" eb="3">
      <t>キュウスイ</t>
    </rPh>
    <rPh sb="4" eb="6">
      <t>キョウキュウ</t>
    </rPh>
    <rPh sb="6" eb="8">
      <t>カイシ</t>
    </rPh>
    <rPh sb="9" eb="11">
      <t>ヘイセイ</t>
    </rPh>
    <rPh sb="12" eb="13">
      <t>ネン</t>
    </rPh>
    <rPh sb="20" eb="22">
      <t>カンロ</t>
    </rPh>
    <rPh sb="27" eb="30">
      <t>ゲンジテン</t>
    </rPh>
    <rPh sb="31" eb="33">
      <t>ロウキュウ</t>
    </rPh>
    <rPh sb="33" eb="34">
      <t>カ</t>
    </rPh>
    <phoneticPr fontId="5"/>
  </si>
  <si>
    <t>　当該工業団地における空き区画が全て分譲済みとなったこと、給水先企業が節水思考になっていることを踏まえると、今後の売上の増加は見込めない。
　しかし、今後の老朽化に対する財源確保をしていく必要があり、値上げも視野にいれた計画作成が求められる。</t>
    <rPh sb="1" eb="3">
      <t>トウガイ</t>
    </rPh>
    <rPh sb="3" eb="5">
      <t>コウギョウ</t>
    </rPh>
    <rPh sb="5" eb="7">
      <t>ダンチ</t>
    </rPh>
    <rPh sb="11" eb="12">
      <t>ア</t>
    </rPh>
    <rPh sb="13" eb="15">
      <t>クカク</t>
    </rPh>
    <rPh sb="16" eb="17">
      <t>スベ</t>
    </rPh>
    <rPh sb="18" eb="20">
      <t>ブンジョウ</t>
    </rPh>
    <rPh sb="20" eb="21">
      <t>ス</t>
    </rPh>
    <rPh sb="29" eb="31">
      <t>キュウスイ</t>
    </rPh>
    <rPh sb="31" eb="32">
      <t>サキ</t>
    </rPh>
    <rPh sb="32" eb="34">
      <t>キギョウ</t>
    </rPh>
    <rPh sb="35" eb="37">
      <t>セッスイ</t>
    </rPh>
    <rPh sb="37" eb="39">
      <t>シコウ</t>
    </rPh>
    <rPh sb="48" eb="49">
      <t>フ</t>
    </rPh>
    <rPh sb="54" eb="56">
      <t>コンゴ</t>
    </rPh>
    <rPh sb="57" eb="59">
      <t>ウリア</t>
    </rPh>
    <rPh sb="60" eb="62">
      <t>ゾウカ</t>
    </rPh>
    <rPh sb="63" eb="65">
      <t>ミコ</t>
    </rPh>
    <rPh sb="75" eb="77">
      <t>コンゴ</t>
    </rPh>
    <rPh sb="78" eb="80">
      <t>ロウキュウ</t>
    </rPh>
    <rPh sb="80" eb="81">
      <t>カ</t>
    </rPh>
    <rPh sb="82" eb="83">
      <t>タイ</t>
    </rPh>
    <rPh sb="85" eb="87">
      <t>ザイゲン</t>
    </rPh>
    <rPh sb="87" eb="89">
      <t>カクホ</t>
    </rPh>
    <rPh sb="94" eb="96">
      <t>ヒツヨウ</t>
    </rPh>
    <rPh sb="100" eb="102">
      <t>ネア</t>
    </rPh>
    <rPh sb="104" eb="106">
      <t>シヤ</t>
    </rPh>
    <rPh sb="110" eb="112">
      <t>ケイカク</t>
    </rPh>
    <rPh sb="112" eb="114">
      <t>サクセイ</t>
    </rPh>
    <rPh sb="115" eb="116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</si>
</sst>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63.87</c:v>
                </c:pt>
                <c:pt idx="1">
                  <c:v>62.1</c:v>
                </c:pt>
                <c:pt idx="2">
                  <c:v>62.5</c:v>
                </c:pt>
                <c:pt idx="3">
                  <c:v>63.42</c:v>
                </c:pt>
                <c:pt idx="4">
                  <c:v>64.83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7-4AC3-A169-BBEA0433A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54.3</c:v>
                </c:pt>
                <c:pt idx="1">
                  <c:v>55.32</c:v>
                </c:pt>
                <c:pt idx="2">
                  <c:v>55.08</c:v>
                </c:pt>
                <c:pt idx="3">
                  <c:v>56.95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7-4AC3-A169-BBEA0433A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2-48B3-BFE7-7934B38F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125.8</c:v>
                </c:pt>
                <c:pt idx="1">
                  <c:v>132.55000000000001</c:v>
                </c:pt>
                <c:pt idx="2">
                  <c:v>134.69</c:v>
                </c:pt>
                <c:pt idx="3">
                  <c:v>133.63999999999999</c:v>
                </c:pt>
                <c:pt idx="4">
                  <c:v>140.65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2-48B3-BFE7-7934B38F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159.83000000000001</c:v>
                </c:pt>
                <c:pt idx="1">
                  <c:v>163.65</c:v>
                </c:pt>
                <c:pt idx="2">
                  <c:v>154.28</c:v>
                </c:pt>
                <c:pt idx="3">
                  <c:v>141.15</c:v>
                </c:pt>
                <c:pt idx="4">
                  <c:v>126.08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6-49F4-9087-646EDEF4F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108.76</c:v>
                </c:pt>
                <c:pt idx="1">
                  <c:v>110.19</c:v>
                </c:pt>
                <c:pt idx="2">
                  <c:v>113.73</c:v>
                </c:pt>
                <c:pt idx="3">
                  <c:v>115.42</c:v>
                </c:pt>
                <c:pt idx="4">
                  <c:v>114.11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86-49F4-9087-646EDEF4F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D-47F4-911E-99E8484FD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4.66</c:v>
                </c:pt>
                <c:pt idx="1">
                  <c:v>7.35</c:v>
                </c:pt>
                <c:pt idx="2">
                  <c:v>7.6</c:v>
                </c:pt>
                <c:pt idx="3">
                  <c:v>7.9</c:v>
                </c:pt>
                <c:pt idx="4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D-47F4-911E-99E8484FD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3-467F-B9EB-C71E88BD4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0.09</c:v>
                </c:pt>
                <c:pt idx="2">
                  <c:v>0.4</c:v>
                </c:pt>
                <c:pt idx="3">
                  <c:v>0.14000000000000001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03-467F-B9EB-C71E88BD4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1850.45</c:v>
                </c:pt>
                <c:pt idx="1">
                  <c:v>1146.98</c:v>
                </c:pt>
                <c:pt idx="2">
                  <c:v>1071.1199999999999</c:v>
                </c:pt>
                <c:pt idx="3">
                  <c:v>4250.09</c:v>
                </c:pt>
                <c:pt idx="4">
                  <c:v>17897.52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E-4D08-89F1-8C18E1703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732.52</c:v>
                </c:pt>
                <c:pt idx="1">
                  <c:v>819.73</c:v>
                </c:pt>
                <c:pt idx="2">
                  <c:v>834.05</c:v>
                </c:pt>
                <c:pt idx="3">
                  <c:v>1011.55</c:v>
                </c:pt>
                <c:pt idx="4">
                  <c:v>913.57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E-4D08-89F1-8C18E1703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232.53</c:v>
                </c:pt>
                <c:pt idx="1">
                  <c:v>159.91</c:v>
                </c:pt>
                <c:pt idx="2">
                  <c:v>76.930000000000007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9-49BA-B93A-D0FA1F333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498.01</c:v>
                </c:pt>
                <c:pt idx="1">
                  <c:v>490.39</c:v>
                </c:pt>
                <c:pt idx="2">
                  <c:v>475.44</c:v>
                </c:pt>
                <c:pt idx="3">
                  <c:v>413.6</c:v>
                </c:pt>
                <c:pt idx="4">
                  <c:v>398.17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9-49BA-B93A-D0FA1F333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147.37</c:v>
                </c:pt>
                <c:pt idx="1">
                  <c:v>154.38</c:v>
                </c:pt>
                <c:pt idx="2">
                  <c:v>143.28</c:v>
                </c:pt>
                <c:pt idx="3">
                  <c:v>128.69999999999999</c:v>
                </c:pt>
                <c:pt idx="4">
                  <c:v>116.05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B-46D1-9F1D-142A4AC10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90.22</c:v>
                </c:pt>
                <c:pt idx="1">
                  <c:v>90.8</c:v>
                </c:pt>
                <c:pt idx="2">
                  <c:v>93.49</c:v>
                </c:pt>
                <c:pt idx="3">
                  <c:v>94.77</c:v>
                </c:pt>
                <c:pt idx="4">
                  <c:v>89.59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B-46D1-9F1D-142A4AC10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59.81</c:v>
                </c:pt>
                <c:pt idx="1">
                  <c:v>56.39</c:v>
                </c:pt>
                <c:pt idx="2">
                  <c:v>60.66</c:v>
                </c:pt>
                <c:pt idx="3">
                  <c:v>68.22</c:v>
                </c:pt>
                <c:pt idx="4">
                  <c:v>77.41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4-47C4-81A5-F733C8000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49.94</c:v>
                </c:pt>
                <c:pt idx="1">
                  <c:v>50.56</c:v>
                </c:pt>
                <c:pt idx="2">
                  <c:v>49.4</c:v>
                </c:pt>
                <c:pt idx="3">
                  <c:v>49.51</c:v>
                </c:pt>
                <c:pt idx="4">
                  <c:v>52.49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4-47C4-81A5-F733C8000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22.62</c:v>
                </c:pt>
                <c:pt idx="1">
                  <c:v>21.56</c:v>
                </c:pt>
                <c:pt idx="2">
                  <c:v>23.62</c:v>
                </c:pt>
                <c:pt idx="3">
                  <c:v>21.64</c:v>
                </c:pt>
                <c:pt idx="4">
                  <c:v>20.64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5-45C1-A632-9E8E93824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34.92</c:v>
                </c:pt>
                <c:pt idx="1">
                  <c:v>34.19</c:v>
                </c:pt>
                <c:pt idx="2">
                  <c:v>36.65</c:v>
                </c:pt>
                <c:pt idx="3">
                  <c:v>33.29</c:v>
                </c:pt>
                <c:pt idx="4">
                  <c:v>31.77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5-45C1-A632-9E8E93824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20.420000000000002</c:v>
                </c:pt>
                <c:pt idx="1">
                  <c:v>21.28</c:v>
                </c:pt>
                <c:pt idx="2">
                  <c:v>22.6</c:v>
                </c:pt>
                <c:pt idx="3">
                  <c:v>21.94</c:v>
                </c:pt>
                <c:pt idx="4">
                  <c:v>22.16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9-4B09-90C4-D4AD6EB1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50.9</c:v>
                </c:pt>
                <c:pt idx="1">
                  <c:v>49.05</c:v>
                </c:pt>
                <c:pt idx="2">
                  <c:v>50.94</c:v>
                </c:pt>
                <c:pt idx="3">
                  <c:v>49.76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9-4B09-90C4-D4AD6EB1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="85" zoomScaleNormal="85" workbookViewId="0"/>
  </sheetViews>
  <sheetFormatPr defaultColWidth="2.6328125" defaultRowHeight="13" x14ac:dyDescent="0.2"/>
  <cols>
    <col min="1" max="1" width="1.90625" customWidth="1"/>
    <col min="2" max="2" width="0.7265625" customWidth="1"/>
    <col min="3" max="9" width="0.453125" customWidth="1"/>
    <col min="10" max="10" width="0.7265625" customWidth="1"/>
    <col min="11" max="125" width="0.453125" customWidth="1"/>
    <col min="126" max="126" width="0.7265625" customWidth="1"/>
    <col min="127" max="133" width="0.453125" customWidth="1"/>
    <col min="134" max="134" width="0.7265625" customWidth="1"/>
    <col min="135" max="161" width="0.453125" customWidth="1"/>
    <col min="162" max="162" width="0.7265625" customWidth="1"/>
    <col min="163" max="177" width="0.453125" customWidth="1"/>
    <col min="178" max="178" width="0.7265625" customWidth="1"/>
    <col min="179" max="249" width="0.453125" customWidth="1"/>
    <col min="250" max="250" width="0.7265625" customWidth="1"/>
    <col min="251" max="257" width="0.453125" customWidth="1"/>
    <col min="258" max="258" width="0.7265625" customWidth="1"/>
    <col min="259" max="329" width="0.453125" customWidth="1"/>
    <col min="330" max="330" width="0.7265625" customWidth="1"/>
    <col min="331" max="345" width="0.453125" customWidth="1"/>
    <col min="346" max="346" width="0.7265625" customWidth="1"/>
    <col min="347" max="373" width="0.453125" customWidth="1"/>
    <col min="374" max="374" width="0.7265625" customWidth="1"/>
    <col min="375" max="381" width="0.453125" customWidth="1"/>
    <col min="382" max="382" width="0.7265625" customWidth="1"/>
    <col min="383" max="497" width="0.453125" customWidth="1"/>
    <col min="498" max="498" width="0.7265625" customWidth="1"/>
    <col min="499" max="505" width="0.453125" customWidth="1"/>
    <col min="506" max="506" width="1.90625" customWidth="1"/>
    <col min="507" max="521" width="3.08984375" customWidth="1"/>
    <col min="522" max="522" width="4.4531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2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2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2">
      <c r="A5" s="2"/>
      <c r="B5" s="50" t="str">
        <f>データ!H7</f>
        <v>栃木県　宇都宮西中核工業団地事務組合（事業会計分）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</row>
    <row r="6" spans="1:521" ht="18.75" customHeight="1" x14ac:dyDescent="0.2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4"/>
      <c r="KX6" s="54"/>
      <c r="KY6" s="54"/>
      <c r="KZ6" s="54"/>
      <c r="LA6" s="54"/>
      <c r="LB6" s="54"/>
      <c r="LC6" s="5"/>
      <c r="LD6" s="2"/>
      <c r="LE6" s="2"/>
      <c r="LF6" s="2"/>
      <c r="LG6" s="2"/>
      <c r="LH6" s="2"/>
      <c r="LI6" s="4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4"/>
      <c r="MM6" s="4"/>
      <c r="MN6" s="4"/>
      <c r="MO6" s="4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4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4"/>
      <c r="OW6" s="4"/>
      <c r="OX6" s="4"/>
      <c r="OY6" s="4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4"/>
      <c r="QC6" s="6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4"/>
      <c r="RF6" s="4"/>
      <c r="RG6" s="4"/>
      <c r="RH6" s="4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</row>
    <row r="7" spans="1:521" ht="18.75" customHeight="1" x14ac:dyDescent="0.2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4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2">
      <c r="A8" s="7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5000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極小規模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1032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4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2">
      <c r="A9" s="7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8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4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2">
      <c r="A10" s="7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99.7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25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1108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10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3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3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3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3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3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3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3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3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2"/>
      <c r="SL11" s="2"/>
      <c r="SM11" s="12"/>
      <c r="SN11" s="12"/>
      <c r="SO11" s="5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2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2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104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R01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R02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R03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R04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R05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R01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R02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R03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R04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R05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R01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R02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R03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R04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R05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R01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R02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R03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R04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R05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159.83000000000001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163.65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154.28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141.15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126.08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1850.45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1146.98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1071.1199999999999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4250.09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17897.52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232.53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159.91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76.930000000000007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0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108.76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110.19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113.73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115.42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114.11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125.8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132.55000000000001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134.69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133.63999999999999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140.65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732.52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819.73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834.05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1011.55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913.57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498.01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490.39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475.44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413.6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398.17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105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R01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R02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R03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R04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R05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R01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R02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R03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R04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R05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R01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R02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R03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R04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R05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R01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R02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R03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R04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R05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147.37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154.38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143.28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128.69999999999999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116.05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59.81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56.39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60.66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68.22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77.41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22.62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21.56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23.62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21.64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20.64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20.420000000000002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21.28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22.6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21.94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22.16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90.22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90.8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93.49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94.77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89.59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49.94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50.56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49.4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49.51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52.49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34.92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34.19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36.65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33.29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31.77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50.9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49.05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50.94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49.76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49.18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2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2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106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R01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R02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R03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R04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R05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R01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R02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R03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R04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R05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R01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R02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R03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R04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R05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63.87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62.1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62.5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63.42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64.83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0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0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54.3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55.32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55.08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56.95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58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4.66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7.35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7.6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7.9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8.2100000000000009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0.06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0.09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0.4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0.14000000000000001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0.19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29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30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31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142" t="str">
        <f>データ!AD6</f>
        <v>【114.39】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【23.61】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【494.95】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【229.84】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【110.13】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【19.72】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【52.61】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【77.52】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【61.16】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【49.95】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【0.32】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+5s7k0/snABifB6CPR7WiF/G1hfd4VkX4NCDh68f/9ViedQOUJueJsdgtboJXoG5WKptG2xUlXgasK8mF77rIw==" saltValue="i38ASE/Svi2tkSG9mnStjQ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" x14ac:dyDescent="0.2"/>
  <cols>
    <col min="1" max="1" width="22.7265625" bestFit="1" customWidth="1"/>
    <col min="2" max="7" width="11.90625" customWidth="1"/>
    <col min="8" max="8" width="16.26953125" bestFit="1" customWidth="1"/>
    <col min="9" max="140" width="11.9062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159.83000000000001</v>
      </c>
      <c r="U6" s="35">
        <f>U7</f>
        <v>163.65</v>
      </c>
      <c r="V6" s="35">
        <f>V7</f>
        <v>154.28</v>
      </c>
      <c r="W6" s="35">
        <f>W7</f>
        <v>141.15</v>
      </c>
      <c r="X6" s="35">
        <f t="shared" si="3"/>
        <v>126.08</v>
      </c>
      <c r="Y6" s="35">
        <f t="shared" si="3"/>
        <v>108.76</v>
      </c>
      <c r="Z6" s="35">
        <f t="shared" si="3"/>
        <v>110.19</v>
      </c>
      <c r="AA6" s="35">
        <f t="shared" si="3"/>
        <v>113.73</v>
      </c>
      <c r="AB6" s="35">
        <f t="shared" si="3"/>
        <v>115.42</v>
      </c>
      <c r="AC6" s="35">
        <f t="shared" si="3"/>
        <v>114.11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125.8</v>
      </c>
      <c r="AK6" s="35">
        <f t="shared" si="3"/>
        <v>132.55000000000001</v>
      </c>
      <c r="AL6" s="35">
        <f t="shared" si="3"/>
        <v>134.69</v>
      </c>
      <c r="AM6" s="35">
        <f t="shared" si="3"/>
        <v>133.63999999999999</v>
      </c>
      <c r="AN6" s="35">
        <f t="shared" si="3"/>
        <v>140.65</v>
      </c>
      <c r="AO6" s="33" t="str">
        <f>IF(AO7="-","【-】","【"&amp;SUBSTITUTE(TEXT(AO7,"#,##0.00"),"-","△")&amp;"】")</f>
        <v>【23.61】</v>
      </c>
      <c r="AP6" s="35">
        <f t="shared" si="3"/>
        <v>1850.45</v>
      </c>
      <c r="AQ6" s="35">
        <f>AQ7</f>
        <v>1146.98</v>
      </c>
      <c r="AR6" s="35">
        <f>AR7</f>
        <v>1071.1199999999999</v>
      </c>
      <c r="AS6" s="35">
        <f>AS7</f>
        <v>4250.09</v>
      </c>
      <c r="AT6" s="35">
        <f t="shared" si="3"/>
        <v>17897.52</v>
      </c>
      <c r="AU6" s="35">
        <f t="shared" si="3"/>
        <v>732.52</v>
      </c>
      <c r="AV6" s="35">
        <f t="shared" si="3"/>
        <v>819.73</v>
      </c>
      <c r="AW6" s="35">
        <f t="shared" si="3"/>
        <v>834.05</v>
      </c>
      <c r="AX6" s="35">
        <f t="shared" si="3"/>
        <v>1011.55</v>
      </c>
      <c r="AY6" s="35">
        <f t="shared" si="3"/>
        <v>913.57</v>
      </c>
      <c r="AZ6" s="33" t="str">
        <f>IF(AZ7="-","【-】","【"&amp;SUBSTITUTE(TEXT(AZ7,"#,##0.00"),"-","△")&amp;"】")</f>
        <v>【494.95】</v>
      </c>
      <c r="BA6" s="35">
        <f t="shared" si="3"/>
        <v>232.53</v>
      </c>
      <c r="BB6" s="35">
        <f>BB7</f>
        <v>159.91</v>
      </c>
      <c r="BC6" s="35">
        <f>BC7</f>
        <v>76.930000000000007</v>
      </c>
      <c r="BD6" s="35">
        <f>BD7</f>
        <v>0</v>
      </c>
      <c r="BE6" s="35">
        <f t="shared" si="3"/>
        <v>0</v>
      </c>
      <c r="BF6" s="35">
        <f t="shared" si="3"/>
        <v>498.01</v>
      </c>
      <c r="BG6" s="35">
        <f t="shared" si="3"/>
        <v>490.39</v>
      </c>
      <c r="BH6" s="35">
        <f t="shared" si="3"/>
        <v>475.44</v>
      </c>
      <c r="BI6" s="35">
        <f t="shared" si="3"/>
        <v>413.6</v>
      </c>
      <c r="BJ6" s="35">
        <f t="shared" si="3"/>
        <v>398.17</v>
      </c>
      <c r="BK6" s="33" t="str">
        <f>IF(BK7="-","【-】","【"&amp;SUBSTITUTE(TEXT(BK7,"#,##0.00"),"-","△")&amp;"】")</f>
        <v>【229.84】</v>
      </c>
      <c r="BL6" s="35">
        <f t="shared" si="3"/>
        <v>147.37</v>
      </c>
      <c r="BM6" s="35">
        <f>BM7</f>
        <v>154.38</v>
      </c>
      <c r="BN6" s="35">
        <f>BN7</f>
        <v>143.28</v>
      </c>
      <c r="BO6" s="35">
        <f>BO7</f>
        <v>128.69999999999999</v>
      </c>
      <c r="BP6" s="35">
        <f t="shared" si="3"/>
        <v>116.05</v>
      </c>
      <c r="BQ6" s="35">
        <f t="shared" si="3"/>
        <v>90.22</v>
      </c>
      <c r="BR6" s="35">
        <f t="shared" si="3"/>
        <v>90.8</v>
      </c>
      <c r="BS6" s="35">
        <f t="shared" si="3"/>
        <v>93.49</v>
      </c>
      <c r="BT6" s="35">
        <f t="shared" si="3"/>
        <v>94.77</v>
      </c>
      <c r="BU6" s="35">
        <f t="shared" si="3"/>
        <v>89.59</v>
      </c>
      <c r="BV6" s="33" t="str">
        <f>IF(BV7="-","【-】","【"&amp;SUBSTITUTE(TEXT(BV7,"#,##0.00"),"-","△")&amp;"】")</f>
        <v>【110.13】</v>
      </c>
      <c r="BW6" s="35">
        <f t="shared" si="3"/>
        <v>59.81</v>
      </c>
      <c r="BX6" s="35">
        <f>BX7</f>
        <v>56.39</v>
      </c>
      <c r="BY6" s="35">
        <f>BY7</f>
        <v>60.66</v>
      </c>
      <c r="BZ6" s="35">
        <f>BZ7</f>
        <v>68.22</v>
      </c>
      <c r="CA6" s="35">
        <f t="shared" si="3"/>
        <v>77.41</v>
      </c>
      <c r="CB6" s="35">
        <f t="shared" si="3"/>
        <v>49.94</v>
      </c>
      <c r="CC6" s="35">
        <f t="shared" si="3"/>
        <v>50.56</v>
      </c>
      <c r="CD6" s="35">
        <f t="shared" si="3"/>
        <v>49.4</v>
      </c>
      <c r="CE6" s="35">
        <f t="shared" si="3"/>
        <v>49.51</v>
      </c>
      <c r="CF6" s="35">
        <f t="shared" ref="CF6" si="4">CF7</f>
        <v>52.49</v>
      </c>
      <c r="CG6" s="33" t="str">
        <f>IF(CG7="-","【-】","【"&amp;SUBSTITUTE(TEXT(CG7,"#,##0.00"),"-","△")&amp;"】")</f>
        <v>【19.72】</v>
      </c>
      <c r="CH6" s="35">
        <f t="shared" ref="CH6:CQ6" si="5">CH7</f>
        <v>22.62</v>
      </c>
      <c r="CI6" s="35">
        <f>CI7</f>
        <v>21.56</v>
      </c>
      <c r="CJ6" s="35">
        <f>CJ7</f>
        <v>23.62</v>
      </c>
      <c r="CK6" s="35">
        <f>CK7</f>
        <v>21.64</v>
      </c>
      <c r="CL6" s="35">
        <f t="shared" si="5"/>
        <v>20.64</v>
      </c>
      <c r="CM6" s="35">
        <f t="shared" si="5"/>
        <v>34.92</v>
      </c>
      <c r="CN6" s="35">
        <f t="shared" si="5"/>
        <v>34.19</v>
      </c>
      <c r="CO6" s="35">
        <f t="shared" si="5"/>
        <v>36.65</v>
      </c>
      <c r="CP6" s="35">
        <f t="shared" si="5"/>
        <v>33.29</v>
      </c>
      <c r="CQ6" s="35">
        <f t="shared" si="5"/>
        <v>31.77</v>
      </c>
      <c r="CR6" s="33" t="str">
        <f>IF(CR7="-","【-】","【"&amp;SUBSTITUTE(TEXT(CR7,"#,##0.00"),"-","△")&amp;"】")</f>
        <v>【52.61】</v>
      </c>
      <c r="CS6" s="35">
        <f t="shared" ref="CS6:DB6" si="6">CS7</f>
        <v>20.420000000000002</v>
      </c>
      <c r="CT6" s="35">
        <f>CT7</f>
        <v>21.28</v>
      </c>
      <c r="CU6" s="35">
        <f>CU7</f>
        <v>22.6</v>
      </c>
      <c r="CV6" s="35">
        <f>CV7</f>
        <v>21.94</v>
      </c>
      <c r="CW6" s="35">
        <f t="shared" si="6"/>
        <v>22.16</v>
      </c>
      <c r="CX6" s="35">
        <f t="shared" si="6"/>
        <v>50.9</v>
      </c>
      <c r="CY6" s="35">
        <f t="shared" si="6"/>
        <v>49.05</v>
      </c>
      <c r="CZ6" s="35">
        <f t="shared" si="6"/>
        <v>50.94</v>
      </c>
      <c r="DA6" s="35">
        <f t="shared" si="6"/>
        <v>49.76</v>
      </c>
      <c r="DB6" s="35">
        <f t="shared" si="6"/>
        <v>49.18</v>
      </c>
      <c r="DC6" s="33" t="str">
        <f>IF(DC7="-","【-】","【"&amp;SUBSTITUTE(TEXT(DC7,"#,##0.00"),"-","△")&amp;"】")</f>
        <v>【77.52】</v>
      </c>
      <c r="DD6" s="35">
        <f t="shared" ref="DD6:DM6" si="7">DD7</f>
        <v>63.87</v>
      </c>
      <c r="DE6" s="35">
        <f>DE7</f>
        <v>62.1</v>
      </c>
      <c r="DF6" s="35">
        <f>DF7</f>
        <v>62.5</v>
      </c>
      <c r="DG6" s="35">
        <f>DG7</f>
        <v>63.42</v>
      </c>
      <c r="DH6" s="35">
        <f t="shared" si="7"/>
        <v>64.83</v>
      </c>
      <c r="DI6" s="35">
        <f t="shared" si="7"/>
        <v>54.3</v>
      </c>
      <c r="DJ6" s="35">
        <f t="shared" si="7"/>
        <v>55.32</v>
      </c>
      <c r="DK6" s="35">
        <f t="shared" si="7"/>
        <v>55.08</v>
      </c>
      <c r="DL6" s="35">
        <f t="shared" si="7"/>
        <v>56.95</v>
      </c>
      <c r="DM6" s="35">
        <f t="shared" si="7"/>
        <v>58</v>
      </c>
      <c r="DN6" s="33" t="str">
        <f>IF(DN7="-","【-】","【"&amp;SUBSTITUTE(TEXT(DN7,"#,##0.00"),"-","△")&amp;"】")</f>
        <v>【61.16】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4.66</v>
      </c>
      <c r="DU6" s="35">
        <f t="shared" si="8"/>
        <v>7.35</v>
      </c>
      <c r="DV6" s="35">
        <f t="shared" si="8"/>
        <v>7.6</v>
      </c>
      <c r="DW6" s="35">
        <f t="shared" si="8"/>
        <v>7.9</v>
      </c>
      <c r="DX6" s="35">
        <f t="shared" si="8"/>
        <v>8.2100000000000009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0.06</v>
      </c>
      <c r="EF6" s="35">
        <f t="shared" si="9"/>
        <v>0.09</v>
      </c>
      <c r="EG6" s="35">
        <f t="shared" si="9"/>
        <v>0.4</v>
      </c>
      <c r="EH6" s="35">
        <f t="shared" si="9"/>
        <v>0.14000000000000001</v>
      </c>
      <c r="EI6" s="35">
        <f t="shared" si="9"/>
        <v>0.19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5000</v>
      </c>
      <c r="L7" s="37" t="s">
        <v>96</v>
      </c>
      <c r="M7" s="38">
        <v>1</v>
      </c>
      <c r="N7" s="38">
        <v>1032</v>
      </c>
      <c r="O7" s="39" t="s">
        <v>97</v>
      </c>
      <c r="P7" s="39">
        <v>99.7</v>
      </c>
      <c r="Q7" s="38">
        <v>25</v>
      </c>
      <c r="R7" s="38">
        <v>1108</v>
      </c>
      <c r="S7" s="37" t="s">
        <v>98</v>
      </c>
      <c r="T7" s="40">
        <v>159.83000000000001</v>
      </c>
      <c r="U7" s="40">
        <v>163.65</v>
      </c>
      <c r="V7" s="40">
        <v>154.28</v>
      </c>
      <c r="W7" s="40">
        <v>141.15</v>
      </c>
      <c r="X7" s="40">
        <v>126.08</v>
      </c>
      <c r="Y7" s="40">
        <v>108.76</v>
      </c>
      <c r="Z7" s="40">
        <v>110.19</v>
      </c>
      <c r="AA7" s="40">
        <v>113.73</v>
      </c>
      <c r="AB7" s="40">
        <v>115.42</v>
      </c>
      <c r="AC7" s="41">
        <v>114.11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125.8</v>
      </c>
      <c r="AK7" s="40">
        <v>132.55000000000001</v>
      </c>
      <c r="AL7" s="40">
        <v>134.69</v>
      </c>
      <c r="AM7" s="40">
        <v>133.63999999999999</v>
      </c>
      <c r="AN7" s="40">
        <v>140.65</v>
      </c>
      <c r="AO7" s="40">
        <v>23.61</v>
      </c>
      <c r="AP7" s="40">
        <v>1850.45</v>
      </c>
      <c r="AQ7" s="40">
        <v>1146.98</v>
      </c>
      <c r="AR7" s="40">
        <v>1071.1199999999999</v>
      </c>
      <c r="AS7" s="40">
        <v>4250.09</v>
      </c>
      <c r="AT7" s="40">
        <v>17897.52</v>
      </c>
      <c r="AU7" s="40">
        <v>732.52</v>
      </c>
      <c r="AV7" s="40">
        <v>819.73</v>
      </c>
      <c r="AW7" s="40">
        <v>834.05</v>
      </c>
      <c r="AX7" s="40">
        <v>1011.55</v>
      </c>
      <c r="AY7" s="40">
        <v>913.57</v>
      </c>
      <c r="AZ7" s="40">
        <v>494.95</v>
      </c>
      <c r="BA7" s="40">
        <v>232.53</v>
      </c>
      <c r="BB7" s="40">
        <v>159.91</v>
      </c>
      <c r="BC7" s="40">
        <v>76.930000000000007</v>
      </c>
      <c r="BD7" s="40">
        <v>0</v>
      </c>
      <c r="BE7" s="40">
        <v>0</v>
      </c>
      <c r="BF7" s="40">
        <v>498.01</v>
      </c>
      <c r="BG7" s="40">
        <v>490.39</v>
      </c>
      <c r="BH7" s="40">
        <v>475.44</v>
      </c>
      <c r="BI7" s="40">
        <v>413.6</v>
      </c>
      <c r="BJ7" s="40">
        <v>398.17</v>
      </c>
      <c r="BK7" s="40">
        <v>229.84</v>
      </c>
      <c r="BL7" s="40">
        <v>147.37</v>
      </c>
      <c r="BM7" s="40">
        <v>154.38</v>
      </c>
      <c r="BN7" s="40">
        <v>143.28</v>
      </c>
      <c r="BO7" s="40">
        <v>128.69999999999999</v>
      </c>
      <c r="BP7" s="40">
        <v>116.05</v>
      </c>
      <c r="BQ7" s="40">
        <v>90.22</v>
      </c>
      <c r="BR7" s="40">
        <v>90.8</v>
      </c>
      <c r="BS7" s="40">
        <v>93.49</v>
      </c>
      <c r="BT7" s="40">
        <v>94.77</v>
      </c>
      <c r="BU7" s="40">
        <v>89.59</v>
      </c>
      <c r="BV7" s="40">
        <v>110.13</v>
      </c>
      <c r="BW7" s="40">
        <v>59.81</v>
      </c>
      <c r="BX7" s="40">
        <v>56.39</v>
      </c>
      <c r="BY7" s="40">
        <v>60.66</v>
      </c>
      <c r="BZ7" s="40">
        <v>68.22</v>
      </c>
      <c r="CA7" s="40">
        <v>77.41</v>
      </c>
      <c r="CB7" s="40">
        <v>49.94</v>
      </c>
      <c r="CC7" s="40">
        <v>50.56</v>
      </c>
      <c r="CD7" s="40">
        <v>49.4</v>
      </c>
      <c r="CE7" s="40">
        <v>49.51</v>
      </c>
      <c r="CF7" s="40">
        <v>52.49</v>
      </c>
      <c r="CG7" s="40">
        <v>19.72</v>
      </c>
      <c r="CH7" s="40">
        <v>22.62</v>
      </c>
      <c r="CI7" s="40">
        <v>21.56</v>
      </c>
      <c r="CJ7" s="40">
        <v>23.62</v>
      </c>
      <c r="CK7" s="40">
        <v>21.64</v>
      </c>
      <c r="CL7" s="40">
        <v>20.64</v>
      </c>
      <c r="CM7" s="40">
        <v>34.92</v>
      </c>
      <c r="CN7" s="40">
        <v>34.19</v>
      </c>
      <c r="CO7" s="40">
        <v>36.65</v>
      </c>
      <c r="CP7" s="40">
        <v>33.29</v>
      </c>
      <c r="CQ7" s="40">
        <v>31.77</v>
      </c>
      <c r="CR7" s="40">
        <v>52.61</v>
      </c>
      <c r="CS7" s="40">
        <v>20.420000000000002</v>
      </c>
      <c r="CT7" s="40">
        <v>21.28</v>
      </c>
      <c r="CU7" s="40">
        <v>22.6</v>
      </c>
      <c r="CV7" s="40">
        <v>21.94</v>
      </c>
      <c r="CW7" s="40">
        <v>22.16</v>
      </c>
      <c r="CX7" s="40">
        <v>50.9</v>
      </c>
      <c r="CY7" s="40">
        <v>49.05</v>
      </c>
      <c r="CZ7" s="40">
        <v>50.94</v>
      </c>
      <c r="DA7" s="40">
        <v>49.76</v>
      </c>
      <c r="DB7" s="40">
        <v>49.18</v>
      </c>
      <c r="DC7" s="40">
        <v>77.52</v>
      </c>
      <c r="DD7" s="40">
        <v>63.87</v>
      </c>
      <c r="DE7" s="40">
        <v>62.1</v>
      </c>
      <c r="DF7" s="40">
        <v>62.5</v>
      </c>
      <c r="DG7" s="40">
        <v>63.42</v>
      </c>
      <c r="DH7" s="40">
        <v>64.83</v>
      </c>
      <c r="DI7" s="40">
        <v>54.3</v>
      </c>
      <c r="DJ7" s="40">
        <v>55.32</v>
      </c>
      <c r="DK7" s="40">
        <v>55.08</v>
      </c>
      <c r="DL7" s="40">
        <v>56.95</v>
      </c>
      <c r="DM7" s="40">
        <v>58</v>
      </c>
      <c r="DN7" s="40">
        <v>61.16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4.66</v>
      </c>
      <c r="DU7" s="40">
        <v>7.35</v>
      </c>
      <c r="DV7" s="40">
        <v>7.6</v>
      </c>
      <c r="DW7" s="40">
        <v>7.9</v>
      </c>
      <c r="DX7" s="40">
        <v>8.2100000000000009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0.06</v>
      </c>
      <c r="EF7" s="40">
        <v>0.09</v>
      </c>
      <c r="EG7" s="40">
        <v>0.4</v>
      </c>
      <c r="EH7" s="40">
        <v>0.14000000000000001</v>
      </c>
      <c r="EI7" s="40">
        <v>0.19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159.83000000000001</v>
      </c>
      <c r="V11" s="48">
        <f>IF(U6="-",NA(),U6)</f>
        <v>163.65</v>
      </c>
      <c r="W11" s="48">
        <f>IF(V6="-",NA(),V6)</f>
        <v>154.28</v>
      </c>
      <c r="X11" s="48">
        <f>IF(W6="-",NA(),W6)</f>
        <v>141.15</v>
      </c>
      <c r="Y11" s="48">
        <f>IF(X6="-",NA(),X6)</f>
        <v>126.08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1850.45</v>
      </c>
      <c r="AR11" s="48">
        <f>IF(AQ6="-",NA(),AQ6)</f>
        <v>1146.98</v>
      </c>
      <c r="AS11" s="48">
        <f>IF(AR6="-",NA(),AR6)</f>
        <v>1071.1199999999999</v>
      </c>
      <c r="AT11" s="48">
        <f>IF(AS6="-",NA(),AS6)</f>
        <v>4250.09</v>
      </c>
      <c r="AU11" s="48">
        <f>IF(AT6="-",NA(),AT6)</f>
        <v>17897.52</v>
      </c>
      <c r="BA11" s="47" t="s">
        <v>23</v>
      </c>
      <c r="BB11" s="48">
        <f>IF(BA6="-",NA(),BA6)</f>
        <v>232.53</v>
      </c>
      <c r="BC11" s="48">
        <f>IF(BB6="-",NA(),BB6)</f>
        <v>159.91</v>
      </c>
      <c r="BD11" s="48">
        <f>IF(BC6="-",NA(),BC6)</f>
        <v>76.930000000000007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147.37</v>
      </c>
      <c r="BN11" s="48">
        <f>IF(BM6="-",NA(),BM6)</f>
        <v>154.38</v>
      </c>
      <c r="BO11" s="48">
        <f>IF(BN6="-",NA(),BN6)</f>
        <v>143.28</v>
      </c>
      <c r="BP11" s="48">
        <f>IF(BO6="-",NA(),BO6)</f>
        <v>128.69999999999999</v>
      </c>
      <c r="BQ11" s="48">
        <f>IF(BP6="-",NA(),BP6)</f>
        <v>116.05</v>
      </c>
      <c r="BW11" s="47" t="s">
        <v>23</v>
      </c>
      <c r="BX11" s="48">
        <f>IF(BW6="-",NA(),BW6)</f>
        <v>59.81</v>
      </c>
      <c r="BY11" s="48">
        <f>IF(BX6="-",NA(),BX6)</f>
        <v>56.39</v>
      </c>
      <c r="BZ11" s="48">
        <f>IF(BY6="-",NA(),BY6)</f>
        <v>60.66</v>
      </c>
      <c r="CA11" s="48">
        <f>IF(BZ6="-",NA(),BZ6)</f>
        <v>68.22</v>
      </c>
      <c r="CB11" s="48">
        <f>IF(CA6="-",NA(),CA6)</f>
        <v>77.41</v>
      </c>
      <c r="CH11" s="47" t="s">
        <v>23</v>
      </c>
      <c r="CI11" s="48">
        <f>IF(CH6="-",NA(),CH6)</f>
        <v>22.62</v>
      </c>
      <c r="CJ11" s="48">
        <f>IF(CI6="-",NA(),CI6)</f>
        <v>21.56</v>
      </c>
      <c r="CK11" s="48">
        <f>IF(CJ6="-",NA(),CJ6)</f>
        <v>23.62</v>
      </c>
      <c r="CL11" s="48">
        <f>IF(CK6="-",NA(),CK6)</f>
        <v>21.64</v>
      </c>
      <c r="CM11" s="48">
        <f>IF(CL6="-",NA(),CL6)</f>
        <v>20.64</v>
      </c>
      <c r="CS11" s="47" t="s">
        <v>23</v>
      </c>
      <c r="CT11" s="48">
        <f>IF(CS6="-",NA(),CS6)</f>
        <v>20.420000000000002</v>
      </c>
      <c r="CU11" s="48">
        <f>IF(CT6="-",NA(),CT6)</f>
        <v>21.28</v>
      </c>
      <c r="CV11" s="48">
        <f>IF(CU6="-",NA(),CU6)</f>
        <v>22.6</v>
      </c>
      <c r="CW11" s="48">
        <f>IF(CV6="-",NA(),CV6)</f>
        <v>21.94</v>
      </c>
      <c r="CX11" s="48">
        <f>IF(CW6="-",NA(),CW6)</f>
        <v>22.16</v>
      </c>
      <c r="DD11" s="47" t="s">
        <v>23</v>
      </c>
      <c r="DE11" s="48">
        <f>IF(DD6="-",NA(),DD6)</f>
        <v>63.87</v>
      </c>
      <c r="DF11" s="48">
        <f>IF(DE6="-",NA(),DE6)</f>
        <v>62.1</v>
      </c>
      <c r="DG11" s="48">
        <f>IF(DF6="-",NA(),DF6)</f>
        <v>62.5</v>
      </c>
      <c r="DH11" s="48">
        <f>IF(DG6="-",NA(),DG6)</f>
        <v>63.42</v>
      </c>
      <c r="DI11" s="48">
        <f>IF(DH6="-",NA(),DH6)</f>
        <v>64.83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108.76</v>
      </c>
      <c r="V12" s="48">
        <f>IF(Z6="-",NA(),Z6)</f>
        <v>110.19</v>
      </c>
      <c r="W12" s="48">
        <f>IF(AA6="-",NA(),AA6)</f>
        <v>113.73</v>
      </c>
      <c r="X12" s="48">
        <f>IF(AB6="-",NA(),AB6)</f>
        <v>115.42</v>
      </c>
      <c r="Y12" s="48">
        <f>IF(AC6="-",NA(),AC6)</f>
        <v>114.11</v>
      </c>
      <c r="AE12" s="47" t="s">
        <v>24</v>
      </c>
      <c r="AF12" s="48">
        <f>IF(AJ6="-",NA(),AJ6)</f>
        <v>125.8</v>
      </c>
      <c r="AG12" s="48">
        <f t="shared" ref="AG12:AJ12" si="10">IF(AK6="-",NA(),AK6)</f>
        <v>132.55000000000001</v>
      </c>
      <c r="AH12" s="48">
        <f t="shared" si="10"/>
        <v>134.69</v>
      </c>
      <c r="AI12" s="48">
        <f t="shared" si="10"/>
        <v>133.63999999999999</v>
      </c>
      <c r="AJ12" s="48">
        <f t="shared" si="10"/>
        <v>140.65</v>
      </c>
      <c r="AP12" s="47" t="s">
        <v>24</v>
      </c>
      <c r="AQ12" s="48">
        <f>IF(AU6="-",NA(),AU6)</f>
        <v>732.52</v>
      </c>
      <c r="AR12" s="48">
        <f t="shared" ref="AR12:AU12" si="11">IF(AV6="-",NA(),AV6)</f>
        <v>819.73</v>
      </c>
      <c r="AS12" s="48">
        <f t="shared" si="11"/>
        <v>834.05</v>
      </c>
      <c r="AT12" s="48">
        <f t="shared" si="11"/>
        <v>1011.55</v>
      </c>
      <c r="AU12" s="48">
        <f t="shared" si="11"/>
        <v>913.57</v>
      </c>
      <c r="BA12" s="47" t="s">
        <v>24</v>
      </c>
      <c r="BB12" s="48">
        <f>IF(BF6="-",NA(),BF6)</f>
        <v>498.01</v>
      </c>
      <c r="BC12" s="48">
        <f t="shared" ref="BC12:BF12" si="12">IF(BG6="-",NA(),BG6)</f>
        <v>490.39</v>
      </c>
      <c r="BD12" s="48">
        <f t="shared" si="12"/>
        <v>475.44</v>
      </c>
      <c r="BE12" s="48">
        <f t="shared" si="12"/>
        <v>413.6</v>
      </c>
      <c r="BF12" s="48">
        <f t="shared" si="12"/>
        <v>398.17</v>
      </c>
      <c r="BL12" s="47" t="s">
        <v>24</v>
      </c>
      <c r="BM12" s="48">
        <f>IF(BQ6="-",NA(),BQ6)</f>
        <v>90.22</v>
      </c>
      <c r="BN12" s="48">
        <f t="shared" ref="BN12:BQ12" si="13">IF(BR6="-",NA(),BR6)</f>
        <v>90.8</v>
      </c>
      <c r="BO12" s="48">
        <f t="shared" si="13"/>
        <v>93.49</v>
      </c>
      <c r="BP12" s="48">
        <f t="shared" si="13"/>
        <v>94.77</v>
      </c>
      <c r="BQ12" s="48">
        <f t="shared" si="13"/>
        <v>89.59</v>
      </c>
      <c r="BW12" s="47" t="s">
        <v>24</v>
      </c>
      <c r="BX12" s="48">
        <f>IF(CB6="-",NA(),CB6)</f>
        <v>49.94</v>
      </c>
      <c r="BY12" s="48">
        <f t="shared" ref="BY12:CB12" si="14">IF(CC6="-",NA(),CC6)</f>
        <v>50.56</v>
      </c>
      <c r="BZ12" s="48">
        <f t="shared" si="14"/>
        <v>49.4</v>
      </c>
      <c r="CA12" s="48">
        <f t="shared" si="14"/>
        <v>49.51</v>
      </c>
      <c r="CB12" s="48">
        <f t="shared" si="14"/>
        <v>52.49</v>
      </c>
      <c r="CH12" s="47" t="s">
        <v>24</v>
      </c>
      <c r="CI12" s="48">
        <f>IF(CM6="-",NA(),CM6)</f>
        <v>34.92</v>
      </c>
      <c r="CJ12" s="48">
        <f t="shared" ref="CJ12:CM12" si="15">IF(CN6="-",NA(),CN6)</f>
        <v>34.19</v>
      </c>
      <c r="CK12" s="48">
        <f t="shared" si="15"/>
        <v>36.65</v>
      </c>
      <c r="CL12" s="48">
        <f t="shared" si="15"/>
        <v>33.29</v>
      </c>
      <c r="CM12" s="48">
        <f t="shared" si="15"/>
        <v>31.77</v>
      </c>
      <c r="CS12" s="47" t="s">
        <v>24</v>
      </c>
      <c r="CT12" s="48">
        <f>IF(CX6="-",NA(),CX6)</f>
        <v>50.9</v>
      </c>
      <c r="CU12" s="48">
        <f t="shared" ref="CU12:CX12" si="16">IF(CY6="-",NA(),CY6)</f>
        <v>49.05</v>
      </c>
      <c r="CV12" s="48">
        <f t="shared" si="16"/>
        <v>50.94</v>
      </c>
      <c r="CW12" s="48">
        <f t="shared" si="16"/>
        <v>49.76</v>
      </c>
      <c r="CX12" s="48">
        <f t="shared" si="16"/>
        <v>49.18</v>
      </c>
      <c r="DD12" s="47" t="s">
        <v>24</v>
      </c>
      <c r="DE12" s="48">
        <f>IF(DI6="-",NA(),DI6)</f>
        <v>54.3</v>
      </c>
      <c r="DF12" s="48">
        <f t="shared" ref="DF12:DI12" si="17">IF(DJ6="-",NA(),DJ6)</f>
        <v>55.32</v>
      </c>
      <c r="DG12" s="48">
        <f t="shared" si="17"/>
        <v>55.08</v>
      </c>
      <c r="DH12" s="48">
        <f t="shared" si="17"/>
        <v>56.95</v>
      </c>
      <c r="DI12" s="48">
        <f t="shared" si="17"/>
        <v>58</v>
      </c>
      <c r="DO12" s="47" t="s">
        <v>24</v>
      </c>
      <c r="DP12" s="48">
        <f>IF(DT6="-",NA(),DT6)</f>
        <v>4.66</v>
      </c>
      <c r="DQ12" s="48">
        <f t="shared" ref="DQ12:DT12" si="18">IF(DU6="-",NA(),DU6)</f>
        <v>7.35</v>
      </c>
      <c r="DR12" s="48">
        <f t="shared" si="18"/>
        <v>7.6</v>
      </c>
      <c r="DS12" s="48">
        <f t="shared" si="18"/>
        <v>7.9</v>
      </c>
      <c r="DT12" s="48">
        <f t="shared" si="18"/>
        <v>8.2100000000000009</v>
      </c>
      <c r="DZ12" s="47" t="s">
        <v>24</v>
      </c>
      <c r="EA12" s="48">
        <f>IF(EE6="-",NA(),EE6)</f>
        <v>0.06</v>
      </c>
      <c r="EB12" s="48">
        <f t="shared" ref="EB12:EE12" si="19">IF(EF6="-",NA(),EF6)</f>
        <v>0.09</v>
      </c>
      <c r="EC12" s="48">
        <f t="shared" si="19"/>
        <v>0.4</v>
      </c>
      <c r="ED12" s="48">
        <f t="shared" si="19"/>
        <v>0.14000000000000001</v>
      </c>
      <c r="EE12" s="48">
        <f t="shared" si="19"/>
        <v>0.19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中野　友寛</cp:lastModifiedBy>
  <dcterms:created xsi:type="dcterms:W3CDTF">2024-12-11T05:21:20Z</dcterms:created>
  <dcterms:modified xsi:type="dcterms:W3CDTF">2025-02-28T10:31:31Z</dcterms:modified>
  <cp:category/>
</cp:coreProperties>
</file>