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A68" i="12"/>
  <c r="AP63" i="12"/>
  <c r="AA30" i="12"/>
  <c r="AA29" i="12"/>
  <c r="AA28" i="12"/>
  <c r="AP23" i="12"/>
  <c r="AA23" i="12"/>
  <c r="AA8" i="12"/>
  <c r="AA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W35" i="10"/>
  <c r="BW36" i="10" s="1"/>
  <c r="BW37"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<sst xmlns="http://schemas.openxmlformats.org/spreadsheetml/2006/main" count="1112" uniqueCount="611">
  <si>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</si>
  <si>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</si>
  <si>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</si>
  <si>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</si>
  <si>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</si>
  <si>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</si>
  <si>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</si>
  <si>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</si>
  <si>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</si>
  <si>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</si>
  <si>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</si>
  <si>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</si>
  <si>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</si>
  <si>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</si>
  <si>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</si>
  <si>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</si>
  <si>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</si>
  <si>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</si>
  <si>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</si>
  <si>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</si>
  <si>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</si>
  <si>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</si>
  <si>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</si>
  <si>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</si>
  <si>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</si>
  <si>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</si>
  <si>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</si>
  <si>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</si>
  <si>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</si>
  <si>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</si>
  <si>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</si>
  <si>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</si>
  <si>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</si>
  <si>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</si>
  <si>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</si>
  <si>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</si>
  <si>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</si>
  <si>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</si>
  <si>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</si>
  <si>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</si>
  <si>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</si>
  <si>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</si>
  <si>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</si>
  <si>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</si>
  <si>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</si>
  <si>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</si>
  <si>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</si>
  <si>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</si>
  <si>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</si>
  <si>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</si>
  <si>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</si>
  <si>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</si>
  <si>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</si>
  <si>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</si>
  <si>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</si>
  <si>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</si>
  <si>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</si>
  <si>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</si>
  <si>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</si>
  <si>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</si>
  <si>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</si>
  <si>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</si>
  <si>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</si>
  <si>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</si>
  <si>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</si>
  <si>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</si>
  <si>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</si>
  <si>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</si>
  <si>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</si>
  <si>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</si>
  <si>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</si>
  <si>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</si>
  <si>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</si>
  <si>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</si>
  <si>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</si>
  <si>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</si>
  <si>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</si>
  <si>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</si>
  <si>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</si>
  <si>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</si>
  <si>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</si>
  <si>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</si>
  <si>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</si>
  <si>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</si>
  <si>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</si>
  <si>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</si>
  <si>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</si>
  <si>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</si>
  <si>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</si>
  <si>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</si>
  <si>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</si>
  <si>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</si>
  <si>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</si>
  <si>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</si>
  <si>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</si>
  <si>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</si>
  <si>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</si>
  <si>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</si>
  <si>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</si>
  <si>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</si>
  <si>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</si>
  <si>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</si>
  <si>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</si>
  <si>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</si>
  <si>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</si>
  <si>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</si>
  <si>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</si>
  <si>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</si>
  <si>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</si>
  <si>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</si>
  <si>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</si>
  <si>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</si>
  <si>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</si>
  <si>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</si>
  <si>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</si>
  <si>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</si>
  <si>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</si>
  <si>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</si>
  <si>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</si>
  <si>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</si>
  <si>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</si>
  <si>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</si>
  <si>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</si>
  <si>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</si>
  <si>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</si>
  <si>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</si>
  <si>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</si>
  <si>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</si>
  <si>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</si>
  <si>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</si>
  <si>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</si>
  <si>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</si>
  <si>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</si>
  <si>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</si>
  <si>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</si>
  <si>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</si>
  <si>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</si>
  <si>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</si>
  <si>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</si>
  <si>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</si>
  <si>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</si>
  <si>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</si>
  <si>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</si>
  <si>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</si>
  <si>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</si>
  <si>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</si>
  <si>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</si>
  <si>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</si>
  <si>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</si>
  <si>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</si>
  <si>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</si>
  <si>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</si>
  <si>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</si>
  <si>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</si>
  <si>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</si>
  <si>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</si>
  <si>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</si>
  <si>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</si>
  <si>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</si>
  <si>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</si>
  <si>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</si>
  <si>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</si>
  <si>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</si>
  <si>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</si>
  <si>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</si>
  <si>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</si>
  <si>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</si>
  <si>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</si>
  <si>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</si>
  <si>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</si>
  <si>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</si>
  <si>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</si>
  <si>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</si>
  <si>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</si>
  <si>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</si>
  <si>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</si>
  <si>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</si>
  <si>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</si>
  <si>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</si>
  <si>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</si>
  <si>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</si>
  <si>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</si>
  <si>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</si>
  <si>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</si>
  <si>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</si>
  <si>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</si>
  <si>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</si>
  <si>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</si>
  <si>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</si>
  <si>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</si>
  <si>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</si>
  <si>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</si>
  <si>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</si>
  <si>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</si>
  <si>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</si>
  <si>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</si>
  <si>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</si>
  <si>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</si>
  <si>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</si>
  <si>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</si>
  <si>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</si>
  <si>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</si>
  <si>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</si>
  <si>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</si>
  <si>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</si>
  <si>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</si>
  <si>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</si>
  <si>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</si>
  <si>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</si>
  <si>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</si>
  <si>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</si>
  <si>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</si>
  <si>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</si>
  <si>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</si>
  <si>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</si>
  <si>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</si>
  <si>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</si>
  <si>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</si>
  <si>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</si>
  <si>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</si>
  <si>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</si>
  <si>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</si>
  <si>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</si>
  <si>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</si>
  <si>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</si>
  <si>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</si>
  <si>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</si>
  <si>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</si>
  <si>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</si>
  <si>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</si>
  <si>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</si>
  <si>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</si>
  <si>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</si>
  <si>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</si>
  <si>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</si>
  <si>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</si>
  <si>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</si>
  <si>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</si>
  <si>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</si>
  <si>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</si>
  <si>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</si>
  <si>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</si>
  <si>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</si>
  <si>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</si>
  <si>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</si>
  <si>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</si>
  <si>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</si>
  <si>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</si>
  <si>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</si>
  <si>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</si>
  <si>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</si>
  <si>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</si>
  <si>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</si>
  <si>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</si>
  <si>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</si>
  <si>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</si>
  <si>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</si>
  <si>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</si>
  <si>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</si>
  <si>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</si>
  <si>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</si>
  <si>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</si>
  <si>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</si>
  <si>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</si>
  <si>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</si>
  <si>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</si>
  <si>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</si>
  <si>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</si>
  <si>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</si>
  <si>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</si>
  <si>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</si>
  <si>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</si>
  <si>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</si>
  <si>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</si>
  <si>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</si>
  <si>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</si>
  <si>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</si>
  <si>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</si>
  <si>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</si>
  <si>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</si>
  <si>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</si>
  <si>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</si>
  <si>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</si>
  <si>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</si>
  <si>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</si>
  <si>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</si>
  <si>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</si>
  <si>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</si>
  <si>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</si>
  <si>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</si>
  <si>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</si>
  <si>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</si>
  <si>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</si>
  <si>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</si>
  <si>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</si>
  <si>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</si>
  <si>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</si>
  <si>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</si>
  <si>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</si>
  <si>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</si>
  <si>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</si>
  <si>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</si>
  <si>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</si>
  <si>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</si>
  <si>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</si>
  <si>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</si>
  <si>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</si>
  <si>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</si>
  <si>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</si>
  <si>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</si>
  <si>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</si>
  <si>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</si>
  <si>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</si>
  <si>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</si>
  <si>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</si>
  <si>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</si>
  <si>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</si>
  <si>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</si>
  <si>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</si>
  <si>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</si>
  <si>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</si>
  <si>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</si>
  <si>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</si>
  <si>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</si>
  <si>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</si>
  <si>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</si>
  <si>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</si>
  <si>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</si>
  <si>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</si>
  <si>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</si>
  <si>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</si>
  <si>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</si>
  <si>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</si>
  <si>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</si>
  <si>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</si>
  <si>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</si>
  <si>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</si>
  <si>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</si>
  <si>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</si>
  <si>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</si>
  <si>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</si>
  <si>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</si>
  <si>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</si>
  <si>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</si>
  <si>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</si>
  <si>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</si>
  <si>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</si>
  <si>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</si>
  <si>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</si>
  <si>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</si>
  <si>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</si>
  <si>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</si>
  <si>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</si>
  <si>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</si>
  <si>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</si>
  <si>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</si>
  <si>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</si>
  <si>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</si>
  <si>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</si>
  <si>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</si>
  <si>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</si>
  <si>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</si>
  <si>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</si>
  <si>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</si>
  <si>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</si>
  <si>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</si>
  <si>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</si>
  <si>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</si>
  <si>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</si>
  <si>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</si>
  <si>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</si>
  <si>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</si>
  <si>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</si>
  <si>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</si>
  <si>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</si>
  <si>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</si>
  <si>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</si>
  <si>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</si>
  <si>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</si>
  <si>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</si>
  <si>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</si>
  <si>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</si>
  <si>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</si>
  <si>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</si>
  <si>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</si>
  <si>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</si>
  <si>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</si>
  <si>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</si>
  <si>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</si>
  <si>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</si>
  <si>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</si>
  <si>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</si>
  <si>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</si>
  <si>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</si>
  <si>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</si>
  <si>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</si>
  <si>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</si>
  <si>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</si>
  <si>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</si>
  <si>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</si>
  <si>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</si>
  <si>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</si>
  <si>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</si>
  <si>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</si>
  <si>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</si>
  <si>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</si>
  <si>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</si>
  <si>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</si>
  <si>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</si>
  <si>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</si>
  <si>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</si>
  <si>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</si>
  <si>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</si>
  <si>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</si>
  <si>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</si>
  <si>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</si>
  <si>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</si>
  <si>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</si>
  <si>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</si>
  <si>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</si>
  <si>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</si>
  <si>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</si>
  <si>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</si>
  <si>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</si>
  <si>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</si>
  <si>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</si>
  <si>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</si>
  <si>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</si>
  <si>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</si>
  <si>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</si>
  <si>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</si>
  <si>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</si>
  <si>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</si>
  <si>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</si>
  <si>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</si>
  <si>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</si>
  <si>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</si>
  <si>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</si>
  <si>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</si>
  <si>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</si>
  <si>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</si>
  <si>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</si>
  <si>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</si>
  <si>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</si>
  <si>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</si>
  <si>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</si>
  <si>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</si>
  <si>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</si>
  <si>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</si>
  <si>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</si>
  <si>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</si>
  <si>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</si>
  <si>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</si>
  <si>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</si>
  <si>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</si>
  <si>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</si>
  <si>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</si>
  <si>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</si>
  <si>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</si>
  <si>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</si>
  <si>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</si>
  <si>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</si>
  <si>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</si>
  <si>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</si>
  <si>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</si>
  <si>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</si>
  <si>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</si>
  <si>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</si>
  <si>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</si>
  <si>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</si>
  <si>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</si>
  <si>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</si>
  <si>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</si>
  <si>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</si>
  <si>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</si>
  <si>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</si>
  <si>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</si>
  <si>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</si>
  <si>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</si>
  <si>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</si>
  <si>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</si>
  <si>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</si>
  <si>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</si>
  <si>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</si>
  <si>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</si>
  <si>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</si>
  <si>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</si>
  <si>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</si>
  <si>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</si>
  <si>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</si>
  <si>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</si>
  <si>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</si>
  <si>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</si>
  <si>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</si>
  <si>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</si>
  <si>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</si>
  <si>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</si>
  <si>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</si>
  <si>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</si>
  <si>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</si>
  <si>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</si>
  <si>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</si>
  <si>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</si>
  <si>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</si>
  <si>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</si>
  <si>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</si>
  <si>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</si>
  <si>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</si>
  <si>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</si>
  <si>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</si>
  <si>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</si>
  <si>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</si>
  <si>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</si>
  <si>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</si>
  <si>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</si>
  <si>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</si>
  <si>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</si>
  <si>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</si>
  <si>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</si>
  <si>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</si>
  <si>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</si>
  <si>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</si>
  <si>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</si>
  <si>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</si>
  <si>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</si>
  <si>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</si>
  <si>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</si>
  <si>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</si>
  <si>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</si>
  <si>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</si>
  <si>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</si>
  <si>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</si>
  <si>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</si>
  <si>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</si>
  <si>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</si>
  <si>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</si>
  <si>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</si>
  <si>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</si>
  <si>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</si>
  <si>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</si>
  <si>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</si>
  <si>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</si>
  <si>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</si>
  <si>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</si>
  <si>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</si>
  <si>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</si>
  <si>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</si>
  <si>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</si>
  <si>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</si>
  <si>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</si>
  <si>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</si>
  <si>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</si>
  <si>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</si>
  <si>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</si>
  <si>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</si>
  <si>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</si>
  <si>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</si>
  <si>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</si>
  <si>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</si>
  <si>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</si>
  <si>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</si>
  <si>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</si>
  <si>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</si>
  <si>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</si>
  <si>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</si>
  <si>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</si>
  <si>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</si>
  <si>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</si>
  <si>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</si>
  <si>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2.11</t>
  </si>
  <si>
    <t>高根沢町水道事業会計</t>
  </si>
  <si>
    <t>一般会計</t>
  </si>
  <si>
    <t>高根沢町下水道事業会計</t>
  </si>
  <si>
    <t>高根沢町介護保険特別会計</t>
  </si>
  <si>
    <t>高根沢町国民健康保険特別会計</t>
  </si>
  <si>
    <t>高根沢町宝積寺駅西第一土地区画整理事業特別会計</t>
  </si>
  <si>
    <t>高根沢町後期高齢者医療特別会計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</si>
  <si>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</si>
  <si>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</si>
  <si>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</si>
  <si>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</si>
  <si>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</si>
  <si>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</si>
  <si>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</si>
  <si>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</si>
  <si>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庁舎整備基金</t>
    <rPh sb="0" eb="6">
      <t>チョウシャセイビキキン</t>
    </rPh>
    <phoneticPr fontId="5"/>
  </si>
  <si>
    <t>学校施設整備基金</t>
    <rPh sb="0" eb="8">
      <t>ガッコウシセツセイビキキン</t>
    </rPh>
    <phoneticPr fontId="5"/>
  </si>
  <si>
    <t>企業立地促進基金</t>
    <rPh sb="0" eb="4">
      <t>キギョウリッチ</t>
    </rPh>
    <rPh sb="4" eb="8">
      <t>ソクシンキキン</t>
    </rPh>
    <phoneticPr fontId="5"/>
  </si>
  <si>
    <t>都市計画施設整備基金</t>
    <rPh sb="0" eb="6">
      <t>トシケイカクシセツ</t>
    </rPh>
    <rPh sb="6" eb="8">
      <t>セイビ</t>
    </rPh>
    <rPh sb="8" eb="10">
      <t>キキン</t>
    </rPh>
    <phoneticPr fontId="5"/>
  </si>
  <si>
    <t>地域福祉基金</t>
    <rPh sb="0" eb="6">
      <t>チイキフクシキキン</t>
    </rPh>
    <phoneticPr fontId="5"/>
  </si>
  <si>
    <t>塩谷広域行政組合</t>
    <rPh sb="0" eb="2">
      <t>シオヤ</t>
    </rPh>
    <rPh sb="2" eb="8">
      <t>コウイキギョウセイクミアイ</t>
    </rPh>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</si>
  <si>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</si>
  <si>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</si>
  <si>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塩谷地方ふるさと市町村圏基金特別会計</t>
    <rPh sb="0" eb="4">
      <t>シオヤチホウ</t>
    </rPh>
    <rPh sb="8" eb="11">
      <t>シチョウソン</t>
    </rPh>
    <rPh sb="11" eb="12">
      <t>ケン</t>
    </rPh>
    <rPh sb="12" eb="14">
      <t>キキン</t>
    </rPh>
    <rPh sb="14" eb="18">
      <t>トクベツカイケイ</t>
    </rPh>
    <phoneticPr fontId="2"/>
  </si>
  <si>
    <t>-</t>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</si>
  <si>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</si>
  <si>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2">
      <t>トチギ</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</si>
  <si>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</si>
  <si>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</si>
  <si>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</si>
  <si>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</si>
  <si>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</si>
  <si>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平成29年度に統一的な基準を適用したため、指標分析は３か年度分となっている。
将来負担比率は、将来負担額129億円に対し、充当可能財源等144億円となり、将来負担が相殺されて発生していない。
有形固定資産減価償却率は類似団体と比べ高い水準にあり、施設の老朽化に対し維持修繕によりコストを抑制してきた結果となっている。
今後、将来負担比率を抑制しつつも、公共施設等総合管理計画に基づいた施設への投資を行い、有形固定資産減価償却率の改善を図っていく。</t>
    <rPh sb="0" eb="2">
      <t>ヘイセイ</t>
    </rPh>
    <rPh sb="4" eb="6">
      <t>ネンド</t>
    </rPh>
    <rPh sb="7" eb="10">
      <t>トウイツテキ</t>
    </rPh>
    <rPh sb="11" eb="13">
      <t>キジュン</t>
    </rPh>
    <rPh sb="14" eb="16">
      <t>テキヨウ</t>
    </rPh>
    <rPh sb="21" eb="25">
      <t>シヒョウブンセキ</t>
    </rPh>
    <rPh sb="28" eb="30">
      <t>ネンド</t>
    </rPh>
    <rPh sb="30" eb="31">
      <t>ブン</t>
    </rPh>
    <rPh sb="39" eb="45">
      <t>ショウライフタンヒリツ</t>
    </rPh>
    <rPh sb="47" eb="49">
      <t>ショウライ</t>
    </rPh>
    <rPh sb="49" eb="52">
      <t>フタンガク</t>
    </rPh>
    <rPh sb="55" eb="57">
      <t>オクエン</t>
    </rPh>
    <rPh sb="58" eb="59">
      <t>タイ</t>
    </rPh>
    <rPh sb="61" eb="67">
      <t>ジュウトウカノウザイゲン</t>
    </rPh>
    <rPh sb="67" eb="68">
      <t>トウ</t>
    </rPh>
    <rPh sb="71" eb="73">
      <t>オクエン</t>
    </rPh>
    <rPh sb="123" eb="125">
      <t>シセツ</t>
    </rPh>
    <rPh sb="126" eb="129">
      <t>ロウキュウカ</t>
    </rPh>
    <rPh sb="130" eb="131">
      <t>タイ</t>
    </rPh>
    <rPh sb="132" eb="134">
      <t>イジ</t>
    </rPh>
    <rPh sb="134" eb="136">
      <t>シュウゼン</t>
    </rPh>
    <rPh sb="143" eb="145">
      <t>ヨクセイ</t>
    </rPh>
    <rPh sb="149" eb="151">
      <t>ケッカ</t>
    </rPh>
    <rPh sb="159" eb="161">
      <t>コンゴ</t>
    </rPh>
    <rPh sb="162" eb="168">
      <t>ショウライフタンヒリツ</t>
    </rPh>
    <rPh sb="169" eb="171">
      <t>ヨクセイ</t>
    </rPh>
    <rPh sb="176" eb="181">
      <t>コウキョウシセツトウ</t>
    </rPh>
    <rPh sb="181" eb="187">
      <t>ソウゴウカンリケイカク</t>
    </rPh>
    <rPh sb="188" eb="189">
      <t>モト</t>
    </rPh>
    <rPh sb="192" eb="194">
      <t>シセツ</t>
    </rPh>
    <rPh sb="196" eb="198">
      <t>トウシ</t>
    </rPh>
    <rPh sb="199" eb="200">
      <t>オコナ</t>
    </rPh>
    <rPh sb="202" eb="213">
      <t>ユウケイコテイシサンゲンカショウキャクリツ</t>
    </rPh>
    <rPh sb="214" eb="216">
      <t>カイゼン</t>
    </rPh>
    <rPh sb="217" eb="218">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</si>
  <si>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</si>
  <si>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</si>
  <si>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</si>
  <si>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</si>
  <si>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</si>
  <si>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</si>
  <si>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</si>
  <si>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将来負担負担比率は上記のとおり発生していない。
実質公債費比率は類似団体と比較して低い水準にあり、近年減少傾向にある。主な要因としては、公債費の抑制のため、公共施設の長寿命化を維持修繕による管理で行ってきた結果である。
なお、令和元年度以降に実施された普通建設事業の地方債の償還が令和７年度に向けて増加していくことから、今後実質公債費比率は上昇していくことが考えられるため、公債費の適正化に取り組んでいく必要がある。
</t>
    <rPh sb="0" eb="8">
      <t>ショウライフタンフタンヒリツ</t>
    </rPh>
    <rPh sb="9" eb="11">
      <t>ジョウキ</t>
    </rPh>
    <rPh sb="15" eb="17">
      <t>ハッセイ</t>
    </rPh>
    <rPh sb="24" eb="31">
      <t>ジッシツコウサイヒヒリツ</t>
    </rPh>
    <rPh sb="32" eb="36">
      <t>ルイジダンタイ</t>
    </rPh>
    <rPh sb="37" eb="39">
      <t>ヒカク</t>
    </rPh>
    <rPh sb="41" eb="42">
      <t>ヒク</t>
    </rPh>
    <rPh sb="43" eb="45">
      <t>スイジュン</t>
    </rPh>
    <rPh sb="49" eb="55">
      <t>キンネンゲンショウケイコウ</t>
    </rPh>
    <rPh sb="59" eb="60">
      <t>オモ</t>
    </rPh>
    <rPh sb="61" eb="63">
      <t>ヨウイン</t>
    </rPh>
    <rPh sb="68" eb="71">
      <t>コウサイヒ</t>
    </rPh>
    <rPh sb="72" eb="74">
      <t>ヨクセイ</t>
    </rPh>
    <rPh sb="83" eb="87">
      <t>チョウジュミョウカ</t>
    </rPh>
    <rPh sb="88" eb="92">
      <t>イジシュウゼン</t>
    </rPh>
    <rPh sb="113" eb="115">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</si>
</sst>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57122</c:v>
                </c:pt>
                <c:pt idx="2">
                  <c:v>53655</c:v>
                </c:pt>
                <c:pt idx="3">
                  <c:v>53869</c:v>
                </c:pt>
                <c:pt idx="4">
                  <c:v>59119</c:v>
                </c:pt>
              </c:numCache>
            </c:numRef>
          </c:val>
          <c:smooth val="0"/>
          <c:extLst>
            <c:ext xmlns:c16="http://schemas.microsoft.com/office/drawing/2014/chart" uri="{C3380CC4-5D6E-409C-BE32-E72D297353CC}">
              <c16:uniqueId val="{00000000-85EC-44B3-ACEA-093D908628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47370</c:v>
                </c:pt>
                <c:pt idx="1">
                  <c:v>24864</c:v>
                </c:pt>
                <c:pt idx="2">
                  <c:v>44102</c:v>
                </c:pt>
                <c:pt idx="3">
                  <c:v>38669</c:v>
                </c:pt>
                <c:pt idx="4">
                  <c:v>54760</c:v>
                </c:pt>
              </c:numCache>
            </c:numRef>
          </c:val>
          <c:smooth val="0"/>
          <c:extLst>
            <c:ext xmlns:c16="http://schemas.microsoft.com/office/drawing/2014/chart" uri="{C3380CC4-5D6E-409C-BE32-E72D297353CC}">
              <c16:uniqueId val="{00000001-85EC-44B3-ACEA-093D908628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c:v>
                </c:pt>
                <c:pt idx="1">
                  <c:v>5.37</c:v>
                </c:pt>
                <c:pt idx="2">
                  <c:v>3.85</c:v>
                </c:pt>
                <c:pt idx="3">
                  <c:v>5.69</c:v>
                </c:pt>
                <c:pt idx="4">
                  <c:v>11.04</c:v>
                </c:pt>
              </c:numCache>
            </c:numRef>
          </c:val>
          <c:extLst>
            <c:ext xmlns:c16="http://schemas.microsoft.com/office/drawing/2014/chart" uri="{C3380CC4-5D6E-409C-BE32-E72D297353CC}">
              <c16:uniqueId val="{00000000-D73E-4233-A1A4-51207CAB18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19.27</c:v>
                </c:pt>
                <c:pt idx="1">
                  <c:v>21.62</c:v>
                </c:pt>
                <c:pt idx="2">
                  <c:v>24.11</c:v>
                </c:pt>
                <c:pt idx="3">
                  <c:v>22.74</c:v>
                </c:pt>
                <c:pt idx="4">
                  <c:v>15.42</c:v>
                </c:pt>
              </c:numCache>
            </c:numRef>
          </c:val>
          <c:extLst>
            <c:ext xmlns:c16="http://schemas.microsoft.com/office/drawing/2014/chart" uri="{C3380CC4-5D6E-409C-BE32-E72D297353CC}">
              <c16:uniqueId val="{00000001-D73E-4233-A1A4-51207CAB18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c:v>
                </c:pt>
                <c:pt idx="1">
                  <c:v>2.4500000000000002</c:v>
                </c:pt>
                <c:pt idx="2">
                  <c:v>1.31</c:v>
                </c:pt>
                <c:pt idx="3">
                  <c:v>0.87</c:v>
                </c:pt>
                <c:pt idx="4">
                  <c:v>-2.11</c:v>
                </c:pt>
              </c:numCache>
            </c:numRef>
          </c:val>
          <c:smooth val="0"/>
          <c:extLst>
            <c:ext xmlns:c16="http://schemas.microsoft.com/office/drawing/2014/chart" uri="{C3380CC4-5D6E-409C-BE32-E72D297353CC}">
              <c16:uniqueId val="{00000002-D73E-4233-A1A4-51207CAB18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c:v>
                </c:pt>
                <c:pt idx="2">
                  <c:v>#N/A</c:v>
                </c:pt>
                <c:pt idx="3">
                  <c:v>0.3</c:v>
                </c:pt>
                <c:pt idx="4">
                  <c:v>#N/A</c:v>
                </c:pt>
                <c:pt idx="5">
                  <c:v>0.61</c:v>
                </c:pt>
                <c:pt idx="6">
                  <c:v>0</c:v>
                </c:pt>
                <c:pt idx="7">
                  <c:v>0</c:v>
                </c:pt>
                <c:pt idx="8">
                  <c:v>0</c:v>
                </c:pt>
                <c:pt idx="9">
                  <c:v>0</c:v>
                </c:pt>
              </c:numCache>
            </c:numRef>
          </c:val>
          <c:extLst>
            <c:ext xmlns:c16="http://schemas.microsoft.com/office/drawing/2014/chart" uri="{C3380CC4-5D6E-409C-BE32-E72D297353CC}">
              <c16:uniqueId val="{00000000-A4B1-40F3-89A9-6E010C48FA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B1-40F3-89A9-6E010C48FA4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4B1-40F3-89A9-6E010C48FA4F}"/>
            </c:ext>
          </c:extLst>
        </c:ser>
        <c:ser>
          <c:idx val="3"/>
          <c:order val="3"/>
          <c:tx>
            <c:strRef>
              <c:f>データシート!$A$30</c:f>
              <c:strCache>
                <c:ptCount val="1"/>
                <c:pt idx="0">
                  <c:v>高根沢町後期高齢者医療特別会計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0.09</c:v>
                </c:pt>
                <c:pt idx="4">
                  <c:v>#N/A</c:v>
                </c:pt>
                <c:pt idx="5">
                  <c:v>0.04</c:v>
                </c:pt>
                <c:pt idx="6">
                  <c:v>#N/A</c:v>
                </c:pt>
                <c:pt idx="7">
                  <c:v>0.04</c:v>
                </c:pt>
                <c:pt idx="8">
                  <c:v>#N/A</c:v>
                </c:pt>
                <c:pt idx="9">
                  <c:v>0.03</c:v>
                </c:pt>
              </c:numCache>
            </c:numRef>
          </c:val>
          <c:extLst>
            <c:ext xmlns:c16="http://schemas.microsoft.com/office/drawing/2014/chart" uri="{C3380CC4-5D6E-409C-BE32-E72D297353CC}">
              <c16:uniqueId val="{00000003-A4B1-40F3-89A9-6E010C48FA4F}"/>
            </c:ext>
          </c:extLst>
        </c:ser>
        <c:ser>
          <c:idx val="4"/>
          <c:order val="4"/>
          <c:tx>
            <c:strRef>
              <c:f>データシート!$A$31</c:f>
              <c:strCache>
                <c:ptCount val="1"/>
                <c:pt idx="0">
                  <c:v>高根沢町宝積寺駅西第一土地区画整理事業特別会計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0.06</c:v>
                </c:pt>
                <c:pt idx="4">
                  <c:v>#N/A</c:v>
                </c:pt>
                <c:pt idx="5">
                  <c:v>0.02</c:v>
                </c:pt>
                <c:pt idx="6">
                  <c:v>#N/A</c:v>
                </c:pt>
                <c:pt idx="7">
                  <c:v>0.03</c:v>
                </c:pt>
                <c:pt idx="8">
                  <c:v>#N/A</c:v>
                </c:pt>
                <c:pt idx="9">
                  <c:v>7.0000000000000007E-2</c:v>
                </c:pt>
              </c:numCache>
            </c:numRef>
          </c:val>
          <c:extLst>
            <c:ext xmlns:c16="http://schemas.microsoft.com/office/drawing/2014/chart" uri="{C3380CC4-5D6E-409C-BE32-E72D297353CC}">
              <c16:uniqueId val="{00000004-A4B1-40F3-89A9-6E010C48FA4F}"/>
            </c:ext>
          </c:extLst>
        </c:ser>
        <c:ser>
          <c:idx val="5"/>
          <c:order val="5"/>
          <c:tx>
            <c:strRef>
              <c:f>データシート!$A$32</c:f>
              <c:strCache>
                <c:ptCount val="1"/>
                <c:pt idx="0">
                  <c:v>高根沢町国民健康保険特別会計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1.1200000000000001</c:v>
                </c:pt>
                <c:pt idx="2">
                  <c:v>#N/A</c:v>
                </c:pt>
                <c:pt idx="3">
                  <c:v>0.72</c:v>
                </c:pt>
                <c:pt idx="4">
                  <c:v>#N/A</c:v>
                </c:pt>
                <c:pt idx="5">
                  <c:v>2</c:v>
                </c:pt>
                <c:pt idx="6">
                  <c:v>#N/A</c:v>
                </c:pt>
                <c:pt idx="7">
                  <c:v>0.83</c:v>
                </c:pt>
                <c:pt idx="8">
                  <c:v>#N/A</c:v>
                </c:pt>
                <c:pt idx="9">
                  <c:v>0.79</c:v>
                </c:pt>
              </c:numCache>
            </c:numRef>
          </c:val>
          <c:extLst>
            <c:ext xmlns:c16="http://schemas.microsoft.com/office/drawing/2014/chart" uri="{C3380CC4-5D6E-409C-BE32-E72D297353CC}">
              <c16:uniqueId val="{00000005-A4B1-40F3-89A9-6E010C48FA4F}"/>
            </c:ext>
          </c:extLst>
        </c:ser>
        <c:ser>
          <c:idx val="6"/>
          <c:order val="6"/>
          <c:tx>
            <c:strRef>
              <c:f>データシート!$A$33</c:f>
              <c:strCache>
                <c:ptCount val="1"/>
                <c:pt idx="0">
                  <c:v>高根沢町介護保険特別会計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0.44</c:v>
                </c:pt>
                <c:pt idx="2">
                  <c:v>#N/A</c:v>
                </c:pt>
                <c:pt idx="3">
                  <c:v>0.59</c:v>
                </c:pt>
                <c:pt idx="4">
                  <c:v>#N/A</c:v>
                </c:pt>
                <c:pt idx="5">
                  <c:v>0.77</c:v>
                </c:pt>
                <c:pt idx="6">
                  <c:v>#N/A</c:v>
                </c:pt>
                <c:pt idx="7">
                  <c:v>0.76</c:v>
                </c:pt>
                <c:pt idx="8">
                  <c:v>#N/A</c:v>
                </c:pt>
                <c:pt idx="9">
                  <c:v>1.69</c:v>
                </c:pt>
              </c:numCache>
            </c:numRef>
          </c:val>
          <c:extLst>
            <c:ext xmlns:c16="http://schemas.microsoft.com/office/drawing/2014/chart" uri="{C3380CC4-5D6E-409C-BE32-E72D297353CC}">
              <c16:uniqueId val="{00000006-A4B1-40F3-89A9-6E010C48FA4F}"/>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1.73</c:v>
                </c:pt>
                <c:pt idx="8">
                  <c:v>#N/A</c:v>
                </c:pt>
                <c:pt idx="9">
                  <c:v>2.2400000000000002</c:v>
                </c:pt>
              </c:numCache>
            </c:numRef>
          </c:val>
          <c:extLst>
            <c:ext xmlns:c16="http://schemas.microsoft.com/office/drawing/2014/chart" uri="{C3380CC4-5D6E-409C-BE32-E72D297353CC}">
              <c16:uniqueId val="{00000007-A4B1-40F3-89A9-6E010C48FA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4.9400000000000004</c:v>
                </c:pt>
                <c:pt idx="2">
                  <c:v>#N/A</c:v>
                </c:pt>
                <c:pt idx="3">
                  <c:v>5.3</c:v>
                </c:pt>
                <c:pt idx="4">
                  <c:v>#N/A</c:v>
                </c:pt>
                <c:pt idx="5">
                  <c:v>3.81</c:v>
                </c:pt>
                <c:pt idx="6">
                  <c:v>#N/A</c:v>
                </c:pt>
                <c:pt idx="7">
                  <c:v>5.64</c:v>
                </c:pt>
                <c:pt idx="8">
                  <c:v>#N/A</c:v>
                </c:pt>
                <c:pt idx="9">
                  <c:v>10.96</c:v>
                </c:pt>
              </c:numCache>
            </c:numRef>
          </c:val>
          <c:extLst>
            <c:ext xmlns:c16="http://schemas.microsoft.com/office/drawing/2014/chart" uri="{C3380CC4-5D6E-409C-BE32-E72D297353CC}">
              <c16:uniqueId val="{00000008-A4B1-40F3-89A9-6E010C48FA4F}"/>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13.06</c:v>
                </c:pt>
                <c:pt idx="2">
                  <c:v>#N/A</c:v>
                </c:pt>
                <c:pt idx="3">
                  <c:v>14.61</c:v>
                </c:pt>
                <c:pt idx="4">
                  <c:v>#N/A</c:v>
                </c:pt>
                <c:pt idx="5">
                  <c:v>14.54</c:v>
                </c:pt>
                <c:pt idx="6">
                  <c:v>#N/A</c:v>
                </c:pt>
                <c:pt idx="7">
                  <c:v>15.46</c:v>
                </c:pt>
                <c:pt idx="8">
                  <c:v>#N/A</c:v>
                </c:pt>
                <c:pt idx="9">
                  <c:v>17.489999999999998</c:v>
                </c:pt>
              </c:numCache>
            </c:numRef>
          </c:val>
          <c:extLst>
            <c:ext xmlns:c16="http://schemas.microsoft.com/office/drawing/2014/chart" uri="{C3380CC4-5D6E-409C-BE32-E72D297353CC}">
              <c16:uniqueId val="{00000009-A4B1-40F3-89A9-6E010C48FA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791</c:v>
                </c:pt>
                <c:pt idx="5">
                  <c:v>840</c:v>
                </c:pt>
                <c:pt idx="8">
                  <c:v>873</c:v>
                </c:pt>
                <c:pt idx="11">
                  <c:v>871</c:v>
                </c:pt>
                <c:pt idx="14">
                  <c:v>854</c:v>
                </c:pt>
              </c:numCache>
            </c:numRef>
          </c:val>
          <c:extLst>
            <c:ext xmlns:c16="http://schemas.microsoft.com/office/drawing/2014/chart" uri="{C3380CC4-5D6E-409C-BE32-E72D297353CC}">
              <c16:uniqueId val="{00000000-E91A-4B17-86BF-8BF2385DF1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1A-4B17-86BF-8BF2385DF1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91A-4B17-86BF-8BF2385DF1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36</c:v>
                </c:pt>
                <c:pt idx="3">
                  <c:v>31</c:v>
                </c:pt>
                <c:pt idx="6">
                  <c:v>27</c:v>
                </c:pt>
                <c:pt idx="9">
                  <c:v>31</c:v>
                </c:pt>
                <c:pt idx="12">
                  <c:v>35</c:v>
                </c:pt>
              </c:numCache>
            </c:numRef>
          </c:val>
          <c:extLst>
            <c:ext xmlns:c16="http://schemas.microsoft.com/office/drawing/2014/chart" uri="{C3380CC4-5D6E-409C-BE32-E72D297353CC}">
              <c16:uniqueId val="{00000003-E91A-4B17-86BF-8BF2385DF1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341</c:v>
                </c:pt>
                <c:pt idx="3">
                  <c:v>350</c:v>
                </c:pt>
                <c:pt idx="6">
                  <c:v>365</c:v>
                </c:pt>
                <c:pt idx="9">
                  <c:v>291</c:v>
                </c:pt>
                <c:pt idx="12">
                  <c:v>257</c:v>
                </c:pt>
              </c:numCache>
            </c:numRef>
          </c:val>
          <c:extLst>
            <c:ext xmlns:c16="http://schemas.microsoft.com/office/drawing/2014/chart" uri="{C3380CC4-5D6E-409C-BE32-E72D297353CC}">
              <c16:uniqueId val="{00000004-E91A-4B17-86BF-8BF2385DF1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1A-4B17-86BF-8BF2385DF1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1A-4B17-86BF-8BF2385DF1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688</c:v>
                </c:pt>
                <c:pt idx="3">
                  <c:v>705</c:v>
                </c:pt>
                <c:pt idx="6">
                  <c:v>671</c:v>
                </c:pt>
                <c:pt idx="9">
                  <c:v>634</c:v>
                </c:pt>
                <c:pt idx="12">
                  <c:v>630</c:v>
                </c:pt>
              </c:numCache>
            </c:numRef>
          </c:val>
          <c:extLst>
            <c:ext xmlns:c16="http://schemas.microsoft.com/office/drawing/2014/chart" uri="{C3380CC4-5D6E-409C-BE32-E72D297353CC}">
              <c16:uniqueId val="{00000007-E91A-4B17-86BF-8BF2385DF1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274</c:v>
                </c:pt>
                <c:pt idx="2">
                  <c:v>#N/A</c:v>
                </c:pt>
                <c:pt idx="3">
                  <c:v>#N/A</c:v>
                </c:pt>
                <c:pt idx="4">
                  <c:v>246</c:v>
                </c:pt>
                <c:pt idx="5">
                  <c:v>#N/A</c:v>
                </c:pt>
                <c:pt idx="6">
                  <c:v>#N/A</c:v>
                </c:pt>
                <c:pt idx="7">
                  <c:v>190</c:v>
                </c:pt>
                <c:pt idx="8">
                  <c:v>#N/A</c:v>
                </c:pt>
                <c:pt idx="9">
                  <c:v>#N/A</c:v>
                </c:pt>
                <c:pt idx="10">
                  <c:v>85</c:v>
                </c:pt>
                <c:pt idx="11">
                  <c:v>#N/A</c:v>
                </c:pt>
                <c:pt idx="12">
                  <c:v>#N/A</c:v>
                </c:pt>
                <c:pt idx="13">
                  <c:v>68</c:v>
                </c:pt>
                <c:pt idx="14">
                  <c:v>#N/A</c:v>
                </c:pt>
              </c:numCache>
            </c:numRef>
          </c:val>
          <c:smooth val="0"/>
          <c:extLst>
            <c:ext xmlns:c16="http://schemas.microsoft.com/office/drawing/2014/chart" uri="{C3380CC4-5D6E-409C-BE32-E72D297353CC}">
              <c16:uniqueId val="{00000008-E91A-4B17-86BF-8BF2385DF1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9310</c:v>
                </c:pt>
                <c:pt idx="5">
                  <c:v>9382</c:v>
                </c:pt>
                <c:pt idx="8">
                  <c:v>9414</c:v>
                </c:pt>
                <c:pt idx="11">
                  <c:v>9484</c:v>
                </c:pt>
                <c:pt idx="14">
                  <c:v>9585</c:v>
                </c:pt>
              </c:numCache>
            </c:numRef>
          </c:val>
          <c:extLst>
            <c:ext xmlns:c16="http://schemas.microsoft.com/office/drawing/2014/chart" uri="{C3380CC4-5D6E-409C-BE32-E72D297353CC}">
              <c16:uniqueId val="{00000000-D7FE-4DA2-B6CF-BA1424E1B7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683</c:v>
                </c:pt>
                <c:pt idx="5">
                  <c:v>784</c:v>
                </c:pt>
                <c:pt idx="8">
                  <c:v>918</c:v>
                </c:pt>
                <c:pt idx="11">
                  <c:v>1057</c:v>
                </c:pt>
                <c:pt idx="14">
                  <c:v>981</c:v>
                </c:pt>
              </c:numCache>
            </c:numRef>
          </c:val>
          <c:extLst>
            <c:ext xmlns:c16="http://schemas.microsoft.com/office/drawing/2014/chart" uri="{C3380CC4-5D6E-409C-BE32-E72D297353CC}">
              <c16:uniqueId val="{00000001-D7FE-4DA2-B6CF-BA1424E1B7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4115</c:v>
                </c:pt>
                <c:pt idx="5">
                  <c:v>4208</c:v>
                </c:pt>
                <c:pt idx="8">
                  <c:v>4194</c:v>
                </c:pt>
                <c:pt idx="11">
                  <c:v>4203</c:v>
                </c:pt>
                <c:pt idx="14">
                  <c:v>3887</c:v>
                </c:pt>
              </c:numCache>
            </c:numRef>
          </c:val>
          <c:extLst>
            <c:ext xmlns:c16="http://schemas.microsoft.com/office/drawing/2014/chart" uri="{C3380CC4-5D6E-409C-BE32-E72D297353CC}">
              <c16:uniqueId val="{00000002-D7FE-4DA2-B6CF-BA1424E1B7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FE-4DA2-B6CF-BA1424E1B7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FE-4DA2-B6CF-BA1424E1B7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FE-4DA2-B6CF-BA1424E1B7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1281</c:v>
                </c:pt>
                <c:pt idx="3">
                  <c:v>1202</c:v>
                </c:pt>
                <c:pt idx="6">
                  <c:v>1130</c:v>
                </c:pt>
                <c:pt idx="9">
                  <c:v>1098</c:v>
                </c:pt>
                <c:pt idx="12">
                  <c:v>1053</c:v>
                </c:pt>
              </c:numCache>
            </c:numRef>
          </c:val>
          <c:extLst>
            <c:ext xmlns:c16="http://schemas.microsoft.com/office/drawing/2014/chart" uri="{C3380CC4-5D6E-409C-BE32-E72D297353CC}">
              <c16:uniqueId val="{00000006-D7FE-4DA2-B6CF-BA1424E1B7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211</c:v>
                </c:pt>
                <c:pt idx="3">
                  <c:v>193</c:v>
                </c:pt>
                <c:pt idx="6">
                  <c:v>191</c:v>
                </c:pt>
                <c:pt idx="9">
                  <c:v>273</c:v>
                </c:pt>
                <c:pt idx="12">
                  <c:v>207</c:v>
                </c:pt>
              </c:numCache>
            </c:numRef>
          </c:val>
          <c:extLst>
            <c:ext xmlns:c16="http://schemas.microsoft.com/office/drawing/2014/chart" uri="{C3380CC4-5D6E-409C-BE32-E72D297353CC}">
              <c16:uniqueId val="{00000007-D7FE-4DA2-B6CF-BA1424E1B7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4874</c:v>
                </c:pt>
                <c:pt idx="3">
                  <c:v>4808</c:v>
                </c:pt>
                <c:pt idx="6">
                  <c:v>4775</c:v>
                </c:pt>
                <c:pt idx="9">
                  <c:v>4505</c:v>
                </c:pt>
                <c:pt idx="12">
                  <c:v>3865</c:v>
                </c:pt>
              </c:numCache>
            </c:numRef>
          </c:val>
          <c:extLst>
            <c:ext xmlns:c16="http://schemas.microsoft.com/office/drawing/2014/chart" uri="{C3380CC4-5D6E-409C-BE32-E72D297353CC}">
              <c16:uniqueId val="{00000008-D7FE-4DA2-B6CF-BA1424E1B7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7FE-4DA2-B6CF-BA1424E1B7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6703</c:v>
                </c:pt>
                <c:pt idx="3">
                  <c:v>6640</c:v>
                </c:pt>
                <c:pt idx="6">
                  <c:v>7095</c:v>
                </c:pt>
                <c:pt idx="9">
                  <c:v>7141</c:v>
                </c:pt>
                <c:pt idx="12">
                  <c:v>7396</c:v>
                </c:pt>
              </c:numCache>
            </c:numRef>
          </c:val>
          <c:extLst>
            <c:ext xmlns:c16="http://schemas.microsoft.com/office/drawing/2014/chart" uri="{C3380CC4-5D6E-409C-BE32-E72D297353CC}">
              <c16:uniqueId val="{0000000A-D7FE-4DA2-B6CF-BA1424E1B7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FE-4DA2-B6CF-BA1424E1B7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1543</c:v>
                </c:pt>
                <c:pt idx="1">
                  <c:v>1477</c:v>
                </c:pt>
                <c:pt idx="2">
                  <c:v>997</c:v>
                </c:pt>
              </c:numCache>
            </c:numRef>
          </c:val>
          <c:extLst>
            <c:ext xmlns:c16="http://schemas.microsoft.com/office/drawing/2014/chart" uri="{C3380CC4-5D6E-409C-BE32-E72D297353CC}">
              <c16:uniqueId val="{00000000-4E17-4CF8-8C46-697D8DB6FC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479</c:v>
                </c:pt>
                <c:pt idx="1">
                  <c:v>480</c:v>
                </c:pt>
                <c:pt idx="2">
                  <c:v>480</c:v>
                </c:pt>
              </c:numCache>
            </c:numRef>
          </c:val>
          <c:extLst>
            <c:ext xmlns:c16="http://schemas.microsoft.com/office/drawing/2014/chart" uri="{C3380CC4-5D6E-409C-BE32-E72D297353CC}">
              <c16:uniqueId val="{00000001-4E17-4CF8-8C46-697D8DB6FC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1985</c:v>
                </c:pt>
                <c:pt idx="1">
                  <c:v>1898</c:v>
                </c:pt>
                <c:pt idx="2">
                  <c:v>2046</c:v>
                </c:pt>
              </c:numCache>
            </c:numRef>
          </c:val>
          <c:extLst>
            <c:ext xmlns:c16="http://schemas.microsoft.com/office/drawing/2014/chart" uri="{C3380CC4-5D6E-409C-BE32-E72D297353CC}">
              <c16:uniqueId val="{00000002-4E17-4CF8-8C46-697D8DB6FC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{A7BF785F-4774-493A-92E0-F02B36E585EC}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719-40CB-AB5C-C8F9917CCB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{9595D815-A54C-4C5D-9070-989005BCB94B}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19-40CB-AB5C-C8F9917CCB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{BA09E524-1DC9-45E4-890A-B27485940DDC}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19-40CB-AB5C-C8F9917CCB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{46E89CCB-424B-4B95-908F-13ECFE74914D}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19-40CB-AB5C-C8F9917CCB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{36039B9C-CD02-452B-906F-02C1D208BCC9}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19-40CB-AB5C-C8F9917CCB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{98D0D22C-D621-4C1E-B92D-B8B37931C813}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719-40CB-AB5C-C8F9917CCB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{2EEC17F0-8AC3-4F6F-866D-513320D86C4D}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719-40CB-AB5C-C8F9917CCB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{6BB06DB3-27E7-4FA0-B034-880F192AABBB}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719-40CB-AB5C-C8F9917CCB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{E0CA9887-7E14-45E6-85F3-56FF661BE3CF}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719-40CB-AB5C-C8F9917CCB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70.900000000000006</c:v>
                </c:pt>
                <c:pt idx="24">
                  <c:v>71.3</c:v>
                </c:pt>
                <c:pt idx="32">
                  <c:v>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719-40CB-AB5C-C8F9917CCB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{2FFBB8E4-E01A-4B85-9778-06B3BD62F420}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719-40CB-AB5C-C8F9917CCB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{F3DED116-A84B-4CD2-9A00-57E92A5DFED7}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19-40CB-AB5C-C8F9917CCB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{125FADCD-E775-4D14-AF00-147A81D32D36}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19-40CB-AB5C-C8F9917CCB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{1DC3CE6C-C88F-4BD9-AF64-E6C6E424B6A1}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19-40CB-AB5C-C8F9917CCB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{1A4F5A6C-4754-431A-81FF-432537744A1C}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19-40CB-AB5C-C8F9917CCB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{2E9EE1BD-670A-484E-9E4B-A01A936ED11F}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719-40CB-AB5C-C8F9917CCB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{74D9525F-346B-49E8-A1C7-59B2C939CFFB}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719-40CB-AB5C-C8F9917CCB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{35FE60B5-8533-494E-943E-D16DF1B7F049}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719-40CB-AB5C-C8F9917CCB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{E4D8F603-C4C5-4213-9D79-94923882036A}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719-40CB-AB5C-C8F9917CCB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57.8</c:v>
                </c:pt>
                <c:pt idx="24">
                  <c:v>59.5</c:v>
                </c:pt>
                <c:pt idx="32">
                  <c:v>60.4</c:v>
                </c:pt>
              </c:numCache>
            </c:numRef>
          </c:xVal>
          <c:yVal>
            <c:numRef>
              <c:f>公会計指標分析・財政指標組合せ分析表!$BP$55:$DC$55</c:f>
              <c:numCache>
                <c:formatCode>#,##0.0;"▲ "#,##0.0</c:formatCode>
                <c:ptCount val="40"/>
                <c:pt idx="16">
                  <c:v>14</c:v>
                </c:pt>
                <c:pt idx="24">
                  <c:v>11.4</c:v>
                </c:pt>
                <c:pt idx="32">
                  <c:v>10.4</c:v>
                </c:pt>
              </c:numCache>
            </c:numRef>
          </c:yVal>
          <c:smooth val="0"/>
          <c:extLst>
            <c:ext xmlns:c16="http://schemas.microsoft.com/office/drawing/2014/chart" uri="{C3380CC4-5D6E-409C-BE32-E72D297353CC}">
              <c16:uniqueId val="{00000013-E719-40CB-AB5C-C8F9917CCB5D}"/>
            </c:ext>
          </c:extLst>
        </c:ser>
        <c:dLbls>
          <c:showLegendKey val="0"/>
          <c:showVal val="1"/>
          <c:showCatName val="0"/>
          <c:showSerName val="0"/>
          <c:showPercent val="0"/>
          <c:showBubbleSize val="0"/>
        </c:dLbls>
        <c:axId val="46179840"/>
        <c:axId val="46181760"/>
      </c:scatterChart>
      <c:valAx>
        <c:axId val="46179840"/>
        <c:scaling>
          <c:orientation val="minMax"/>
          <c:max val="60.7"/>
          <c:min val="57.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{B7CACF08-0D56-4093-B4EE-523D3F2EE9DF}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87-4220-932A-E2A7F4AC3A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{6843BD16-CC37-4D4F-BF8B-677A93C963A9}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87-4220-932A-E2A7F4AC3A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{F0D3BB8F-2C33-4D27-9067-185370997094}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87-4220-932A-E2A7F4AC3A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{EA57FBA8-6BEC-460D-B767-C718CB17E75A}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87-4220-932A-E2A7F4AC3A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{ED619036-4FC9-4505-924A-37F0F76B373A}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87-4220-932A-E2A7F4AC3AB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{70CA3FE0-692B-4CBA-99A0-93B7B1B777F6}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87-4220-932A-E2A7F4AC3AB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{5EAE10FD-27C0-411A-A255-8DE43FA5AE98}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87-4220-932A-E2A7F4AC3AB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{9286131C-A9CB-4185-9487-551975876E71}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87-4220-932A-E2A7F4AC3AB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{51F55C19-860E-40A9-8D79-2CA95CBB8DB4}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87-4220-932A-E2A7F4AC3A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c:v>
                </c:pt>
                <c:pt idx="16">
                  <c:v>4.2</c:v>
                </c:pt>
                <c:pt idx="24">
                  <c:v>3.1</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87-4220-932A-E2A7F4AC3A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{282492A4-48E9-480F-B51A-6829DF36F6C9}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87-4220-932A-E2A7F4AC3A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{81661236-82EF-4DEC-BAD1-1969AA154FAF}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87-4220-932A-E2A7F4AC3A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{49DE56A2-5B89-42B0-BE00-B7DE9A772D0B}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87-4220-932A-E2A7F4AC3A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{9EFA1910-F6BF-4BE9-842C-1F1543F51BFB}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87-4220-932A-E2A7F4AC3A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{8481E275-019B-4320-A218-BE6E03B1AFDA}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87-4220-932A-E2A7F4AC3AB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{D9CDE253-266F-4B33-9228-E324C40C0D2F}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87-4220-932A-E2A7F4AC3AB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{0B718A7B-725C-440F-A2D2-93F00593E114}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87-4220-932A-E2A7F4AC3AB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{7FEDE94F-24F7-4399-9B08-02B1D9DD6D18}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87-4220-932A-E2A7F4AC3AB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{8F26F39E-DAD3-4025-A36D-6C3CA2DAB1A9}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87-4220-932A-E2A7F4AC3A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6.6</c:v>
                </c:pt>
                <c:pt idx="16">
                  <c:v>6.5</c:v>
                </c:pt>
                <c:pt idx="24">
                  <c:v>6.7</c:v>
                </c:pt>
                <c:pt idx="32">
                  <c:v>6.6</c:v>
                </c:pt>
              </c:numCache>
            </c:numRef>
          </c:xVal>
          <c:yVal>
            <c:numRef>
              <c:f>公会計指標分析・財政指標組合せ分析表!$BP$77:$DC$77</c:f>
              <c:numCache>
                <c:formatCode>#,##0.0;"▲ "#,##0.0</c:formatCode>
                <c:ptCount val="40"/>
                <c:pt idx="0">
                  <c:v>13</c:v>
                </c:pt>
                <c:pt idx="8">
                  <c:v>15.5</c:v>
                </c:pt>
                <c:pt idx="16">
                  <c:v>14</c:v>
                </c:pt>
                <c:pt idx="24">
                  <c:v>11.4</c:v>
                </c:pt>
                <c:pt idx="32">
                  <c:v>10.4</c:v>
                </c:pt>
              </c:numCache>
            </c:numRef>
          </c:yVal>
          <c:smooth val="0"/>
          <c:extLst>
            <c:ext xmlns:c16="http://schemas.microsoft.com/office/drawing/2014/chart" uri="{C3380CC4-5D6E-409C-BE32-E72D297353CC}">
              <c16:uniqueId val="{00000013-5F87-4220-932A-E2A7F4AC3ABD}"/>
            </c:ext>
          </c:extLst>
        </c:ser>
        <c:dLbls>
          <c:showLegendKey val="0"/>
          <c:showVal val="1"/>
          <c:showCatName val="0"/>
          <c:showSerName val="0"/>
          <c:showPercent val="0"/>
          <c:showBubbleSize val="0"/>
        </c:dLbls>
        <c:axId val="84219776"/>
        <c:axId val="84234240"/>
      </c:scatterChart>
      <c:valAx>
        <c:axId val="84219776"/>
        <c:scaling>
          <c:orientation val="minMax"/>
          <c:max val="6.8999999999999995"/>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400000000000002"/>
          <c:min val="9.80000000000000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実質公債費比率は前年度から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％の改善が見られ</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となった。当該比率の変動要因は、一般会計の元利償還金が減少したこと、普通会計から公営企業会計への繰出金のうち公債費分としての準元利償還金が減少したこととなる。今後も新規起債抑制により、公債費の増大を防ぎ、健全な財政運営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満期一括償還地方債を発行していない。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地方債残高等の将来負担額に対し、充当可能な財源があるため将来負担が発生していない。令和元年度は、地方債残高の減少により将来負担比率は改善している。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しかし、充当可能な財源である基準財政需要額算入見込額は国の制度に依存するのもであることから、今後も動向に注意していく。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内訳としては、財政調整基金が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百万の減、その他特定目的基金（定期運用基金を含む）が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各基金の役割を明確としながらも、不測の事態への対応を考え、弾力的な財政運営を行えるよう適正な管理を行っていく。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百万円が増加している。取崩しの主たるものは、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教育推進事業費等のために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百万円であり、積み立てでは、今後の都市計画道路整備等のために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百万円を積み立てたことが要因となる。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令和元年度は財政需要の増加に対応するため、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景気や環境による状況の変化に伴う急な財政需要に備え、中長期的な視点で決算余剰金の積み立てや計画的な取崩しを行っていく。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令和元年は運用により生じた利子を積み立てたもの。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公債費の推移を注視しながら、取崩しと積み立てを計画的に行っていく。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年度に策定した公共施設等総合管理計画において、公共施設マネジメントを推進し、当該計画に基づいた施設の維持管理を適正に進めている。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有形固定資産減価償却率が類似団体より高い水準にあるのは、施設の老朽化に伴うものである。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今後は、施設の利用需要や公共施設の統廃合・集約複合化などを視野に入れた計画の見直しや個別施設計画の策定に際して各施設の老朽化状況の把握を行うことで長期的な管理を推進していく。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71" name="直線コネクタ 70"/>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72"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73" name="直線コネクタ 72"/>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4"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5" name="直線コネクタ 74"/>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76"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7" name="フローチャート: 判断 76"/>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8" name="フローチャート: 判断 77"/>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140081</xdr:rowOff>
    </xdr:from>
    <xdr:to>
      <xdr:col>7</xdr:col>
      <xdr:colOff>187325</xdr:colOff>
      <xdr:row>31</xdr:row>
      <xdr:rowOff>70231</xdr:rowOff>
    </xdr:to>
    <xdr:sp macro="" textlink="">
      <xdr:nvSpPr>
        <xdr:cNvPr id="81" name="フローチャート: 判断 80"/>
        <xdr:cNvSpPr/>
      </xdr:nvSpPr>
      <xdr:spPr>
        <a:xfrm>
          <a:off x="17145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7" name="楕円 86"/>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113682</xdr:rowOff>
    </xdr:from>
    <xdr:ext cx="405111" cy="259045"/>
    <xdr:sp macro="" textlink="">
      <xdr:nvSpPr>
        <xdr:cNvPr id="88" name="有形固定資産減価償却率該当値テキスト"/>
        <xdr:cNvSpPr txBox="1"/>
      </xdr:nvSpPr>
      <xdr:spPr>
        <a:xfrm>
          <a:off x="4813300"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12192</xdr:rowOff>
    </xdr:from>
    <xdr:to>
      <xdr:col>19</xdr:col>
      <xdr:colOff>187325</xdr:colOff>
      <xdr:row>33</xdr:row>
      <xdr:rowOff>113792</xdr:rowOff>
    </xdr:to>
    <xdr:sp macro="" textlink="">
      <xdr:nvSpPr>
        <xdr:cNvPr id="89" name="楕円 88"/>
        <xdr:cNvSpPr/>
      </xdr:nvSpPr>
      <xdr:spPr>
        <a:xfrm>
          <a:off x="4000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62992</xdr:rowOff>
    </xdr:from>
    <xdr:to>
      <xdr:col>23</xdr:col>
      <xdr:colOff>85725</xdr:colOff>
      <xdr:row>33</xdr:row>
      <xdr:rowOff>78105</xdr:rowOff>
    </xdr:to>
    <xdr:cxnSp macro="">
      <xdr:nvCxnSpPr>
        <xdr:cNvPr id="90" name="直線コネクタ 89"/>
        <xdr:cNvCxnSpPr/>
      </xdr:nvCxnSpPr>
      <xdr:spPr>
        <a:xfrm>
          <a:off x="4051300" y="6492367"/>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3556</xdr:rowOff>
    </xdr:from>
    <xdr:to>
      <xdr:col>15</xdr:col>
      <xdr:colOff>187325</xdr:colOff>
      <xdr:row>33</xdr:row>
      <xdr:rowOff>105156</xdr:rowOff>
    </xdr:to>
    <xdr:sp macro="" textlink="">
      <xdr:nvSpPr>
        <xdr:cNvPr id="91" name="楕円 90"/>
        <xdr:cNvSpPr/>
      </xdr:nvSpPr>
      <xdr:spPr>
        <a:xfrm>
          <a:off x="3238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54356</xdr:rowOff>
    </xdr:from>
    <xdr:to>
      <xdr:col>19</xdr:col>
      <xdr:colOff>136525</xdr:colOff>
      <xdr:row>33</xdr:row>
      <xdr:rowOff>62992</xdr:rowOff>
    </xdr:to>
    <xdr:cxnSp macro="">
      <xdr:nvCxnSpPr>
        <xdr:cNvPr id="92" name="直線コネクタ 91"/>
        <xdr:cNvCxnSpPr/>
      </xdr:nvCxnSpPr>
      <xdr:spPr>
        <a:xfrm>
          <a:off x="3289300" y="648373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93"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4"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86758</xdr:rowOff>
    </xdr:from>
    <xdr:ext cx="405111" cy="259045"/>
    <xdr:sp macro="" textlink="">
      <xdr:nvSpPr>
        <xdr:cNvPr id="96" name="n_4aveValue有形固定資産減価償却率"/>
        <xdr:cNvSpPr txBox="1"/>
      </xdr:nvSpPr>
      <xdr:spPr>
        <a:xfrm>
          <a:off x="1562744"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104919</xdr:rowOff>
    </xdr:from>
    <xdr:ext cx="405111" cy="259045"/>
    <xdr:sp macro="" textlink="">
      <xdr:nvSpPr>
        <xdr:cNvPr id="97" name="n_1mainValue有形固定資産減価償却率"/>
        <xdr:cNvSpPr txBox="1"/>
      </xdr:nvSpPr>
      <xdr:spPr>
        <a:xfrm>
          <a:off x="3836044" y="653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96283</xdr:rowOff>
    </xdr:from>
    <xdr:ext cx="405111" cy="259045"/>
    <xdr:sp macro="" textlink="">
      <xdr:nvSpPr>
        <xdr:cNvPr id="98" name="n_2mainValue有形固定資産減価償却率"/>
        <xdr:cNvSpPr txBox="1"/>
      </xdr:nvSpPr>
      <xdr:spPr>
        <a:xfrm>
          <a:off x="3086744" y="652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全国平均や栃木県平均を下回っている要因は、充当可能基金の財源が確保されており、一部地方債の償還が終了したことで元利償還額が減少した結果である。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地方債の発行は将来の負担に繋がることから、予算管理の徹底により、可能な限り抑制を図っていく。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45102</xdr:rowOff>
    </xdr:from>
    <xdr:ext cx="469744" cy="259045"/>
    <xdr:sp macro="" textlink="">
      <xdr:nvSpPr>
        <xdr:cNvPr id="134" name="債務償還比率平均値テキスト"/>
        <xdr:cNvSpPr txBox="1"/>
      </xdr:nvSpPr>
      <xdr:spPr>
        <a:xfrm>
          <a:off x="14846300" y="5960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86260</xdr:rowOff>
    </xdr:from>
    <xdr:to>
      <xdr:col>60</xdr:col>
      <xdr:colOff>123825</xdr:colOff>
      <xdr:row>31</xdr:row>
      <xdr:rowOff>16410</xdr:rowOff>
    </xdr:to>
    <xdr:sp macro="" textlink="">
      <xdr:nvSpPr>
        <xdr:cNvPr id="139" name="フローチャート: 判断 138"/>
        <xdr:cNvSpPr/>
      </xdr:nvSpPr>
      <xdr:spPr>
        <a:xfrm>
          <a:off x="11747500" y="600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40268</xdr:rowOff>
    </xdr:from>
    <xdr:to>
      <xdr:col>76</xdr:col>
      <xdr:colOff>73025</xdr:colOff>
      <xdr:row>29</xdr:row>
      <xdr:rowOff>141868</xdr:rowOff>
    </xdr:to>
    <xdr:sp macro="" textlink="">
      <xdr:nvSpPr>
        <xdr:cNvPr id="145" name="楕円 144"/>
        <xdr:cNvSpPr/>
      </xdr:nvSpPr>
      <xdr:spPr>
        <a:xfrm>
          <a:off x="14744700" y="57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63145</xdr:rowOff>
    </xdr:from>
    <xdr:ext cx="469744" cy="259045"/>
    <xdr:sp macro="" textlink="">
      <xdr:nvSpPr>
        <xdr:cNvPr id="146" name="債務償還比率該当値テキスト"/>
        <xdr:cNvSpPr txBox="1"/>
      </xdr:nvSpPr>
      <xdr:spPr>
        <a:xfrm>
          <a:off x="14846300" y="563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86995</xdr:rowOff>
    </xdr:from>
    <xdr:to>
      <xdr:col>72</xdr:col>
      <xdr:colOff>123825</xdr:colOff>
      <xdr:row>30</xdr:row>
      <xdr:rowOff>17145</xdr:rowOff>
    </xdr:to>
    <xdr:sp macro="" textlink="">
      <xdr:nvSpPr>
        <xdr:cNvPr id="147" name="楕円 146"/>
        <xdr:cNvSpPr/>
      </xdr:nvSpPr>
      <xdr:spPr>
        <a:xfrm>
          <a:off x="14033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91068</xdr:rowOff>
    </xdr:from>
    <xdr:to>
      <xdr:col>76</xdr:col>
      <xdr:colOff>22225</xdr:colOff>
      <xdr:row>29</xdr:row>
      <xdr:rowOff>137795</xdr:rowOff>
    </xdr:to>
    <xdr:cxnSp macro="">
      <xdr:nvCxnSpPr>
        <xdr:cNvPr id="148" name="直線コネクタ 147"/>
        <xdr:cNvCxnSpPr/>
      </xdr:nvCxnSpPr>
      <xdr:spPr>
        <a:xfrm flipV="1">
          <a:off x="14084300" y="5834643"/>
          <a:ext cx="7112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78822</xdr:rowOff>
    </xdr:from>
    <xdr:to>
      <xdr:col>68</xdr:col>
      <xdr:colOff>123825</xdr:colOff>
      <xdr:row>30</xdr:row>
      <xdr:rowOff>8972</xdr:rowOff>
    </xdr:to>
    <xdr:sp macro="" textlink="">
      <xdr:nvSpPr>
        <xdr:cNvPr id="149" name="楕円 148"/>
        <xdr:cNvSpPr/>
      </xdr:nvSpPr>
      <xdr:spPr>
        <a:xfrm>
          <a:off x="13271500" y="5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129622</xdr:rowOff>
    </xdr:from>
    <xdr:to>
      <xdr:col>72</xdr:col>
      <xdr:colOff>73025</xdr:colOff>
      <xdr:row>29</xdr:row>
      <xdr:rowOff>137795</xdr:rowOff>
    </xdr:to>
    <xdr:cxnSp macro="">
      <xdr:nvCxnSpPr>
        <xdr:cNvPr id="150" name="直線コネクタ 149"/>
        <xdr:cNvCxnSpPr/>
      </xdr:nvCxnSpPr>
      <xdr:spPr>
        <a:xfrm>
          <a:off x="13322300" y="5873197"/>
          <a:ext cx="762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18986</xdr:rowOff>
    </xdr:from>
    <xdr:to>
      <xdr:col>64</xdr:col>
      <xdr:colOff>123825</xdr:colOff>
      <xdr:row>29</xdr:row>
      <xdr:rowOff>120586</xdr:rowOff>
    </xdr:to>
    <xdr:sp macro="" textlink="">
      <xdr:nvSpPr>
        <xdr:cNvPr id="151" name="楕円 150"/>
        <xdr:cNvSpPr/>
      </xdr:nvSpPr>
      <xdr:spPr>
        <a:xfrm>
          <a:off x="12509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69786</xdr:rowOff>
    </xdr:from>
    <xdr:to>
      <xdr:col>68</xdr:col>
      <xdr:colOff>73025</xdr:colOff>
      <xdr:row>29</xdr:row>
      <xdr:rowOff>129622</xdr:rowOff>
    </xdr:to>
    <xdr:cxnSp macro="">
      <xdr:nvCxnSpPr>
        <xdr:cNvPr id="152" name="直線コネクタ 151"/>
        <xdr:cNvCxnSpPr/>
      </xdr:nvCxnSpPr>
      <xdr:spPr>
        <a:xfrm>
          <a:off x="12560300" y="5813361"/>
          <a:ext cx="762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100257</xdr:rowOff>
    </xdr:from>
    <xdr:to>
      <xdr:col>60</xdr:col>
      <xdr:colOff>123825</xdr:colOff>
      <xdr:row>30</xdr:row>
      <xdr:rowOff>30407</xdr:rowOff>
    </xdr:to>
    <xdr:sp macro="" textlink="">
      <xdr:nvSpPr>
        <xdr:cNvPr id="153" name="楕円 152"/>
        <xdr:cNvSpPr/>
      </xdr:nvSpPr>
      <xdr:spPr>
        <a:xfrm>
          <a:off x="11747500" y="5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69786</xdr:rowOff>
    </xdr:from>
    <xdr:to>
      <xdr:col>64</xdr:col>
      <xdr:colOff>73025</xdr:colOff>
      <xdr:row>29</xdr:row>
      <xdr:rowOff>151057</xdr:rowOff>
    </xdr:to>
    <xdr:cxnSp macro="">
      <xdr:nvCxnSpPr>
        <xdr:cNvPr id="154" name="直線コネクタ 153"/>
        <xdr:cNvCxnSpPr/>
      </xdr:nvCxnSpPr>
      <xdr:spPr>
        <a:xfrm flipV="1">
          <a:off x="11798300" y="5813361"/>
          <a:ext cx="7620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155084</xdr:rowOff>
    </xdr:from>
    <xdr:ext cx="469744" cy="259045"/>
    <xdr:sp macro="" textlink="">
      <xdr:nvSpPr>
        <xdr:cNvPr id="155" name="n_1aveValue債務償還比率"/>
        <xdr:cNvSpPr txBox="1"/>
      </xdr:nvSpPr>
      <xdr:spPr>
        <a:xfrm>
          <a:off x="138367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2140</xdr:rowOff>
    </xdr:from>
    <xdr:ext cx="469744" cy="259045"/>
    <xdr:sp macro="" textlink="">
      <xdr:nvSpPr>
        <xdr:cNvPr id="156" name="n_2aveValue債務償還比率"/>
        <xdr:cNvSpPr txBox="1"/>
      </xdr:nvSpPr>
      <xdr:spPr>
        <a:xfrm>
          <a:off x="13087427" y="608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7"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7537</xdr:rowOff>
    </xdr:from>
    <xdr:ext cx="469744" cy="259045"/>
    <xdr:sp macro="" textlink="">
      <xdr:nvSpPr>
        <xdr:cNvPr id="158" name="n_4aveValue債務償還比率"/>
        <xdr:cNvSpPr txBox="1"/>
      </xdr:nvSpPr>
      <xdr:spPr>
        <a:xfrm>
          <a:off x="11563427" y="609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33672</xdr:rowOff>
    </xdr:from>
    <xdr:ext cx="469744" cy="259045"/>
    <xdr:sp macro="" textlink="">
      <xdr:nvSpPr>
        <xdr:cNvPr id="159" name="n_1mainValue債務償還比率"/>
        <xdr:cNvSpPr txBox="1"/>
      </xdr:nvSpPr>
      <xdr:spPr>
        <a:xfrm>
          <a:off x="138367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25499</xdr:rowOff>
    </xdr:from>
    <xdr:ext cx="469744" cy="259045"/>
    <xdr:sp macro="" textlink="">
      <xdr:nvSpPr>
        <xdr:cNvPr id="160" name="n_2mainValue債務償還比率"/>
        <xdr:cNvSpPr txBox="1"/>
      </xdr:nvSpPr>
      <xdr:spPr>
        <a:xfrm>
          <a:off x="13087427" y="559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137113</xdr:rowOff>
    </xdr:from>
    <xdr:ext cx="469744" cy="259045"/>
    <xdr:sp macro="" textlink="">
      <xdr:nvSpPr>
        <xdr:cNvPr id="161" name="n_3mainValue債務償還比率"/>
        <xdr:cNvSpPr txBox="1"/>
      </xdr:nvSpPr>
      <xdr:spPr>
        <a:xfrm>
          <a:off x="123254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46934</xdr:rowOff>
    </xdr:from>
    <xdr:ext cx="469744" cy="259045"/>
    <xdr:sp macro="" textlink="">
      <xdr:nvSpPr>
        <xdr:cNvPr id="162" name="n_4mainValue債務償還比率"/>
        <xdr:cNvSpPr txBox="1"/>
      </xdr:nvSpPr>
      <xdr:spPr>
        <a:xfrm>
          <a:off x="11563427" y="56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12337</xdr:rowOff>
    </xdr:from>
    <xdr:to>
      <xdr:col>6</xdr:col>
      <xdr:colOff>38100</xdr:colOff>
      <xdr:row>38</xdr:row>
      <xdr:rowOff>113937</xdr:rowOff>
    </xdr:to>
    <xdr:sp macro="" textlink="">
      <xdr:nvSpPr>
        <xdr:cNvPr id="68" name="フローチャート: 判断 67"/>
        <xdr:cNvSpPr/>
      </xdr:nvSpPr>
      <xdr:spPr>
        <a:xfrm>
          <a:off x="1079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xdr:cNvSpPr/>
      </xdr:nvSpPr>
      <xdr:spPr>
        <a:xfrm>
          <a:off x="45847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124658</xdr:rowOff>
    </xdr:from>
    <xdr:ext cx="405111" cy="259045"/>
    <xdr:sp macro="" textlink="">
      <xdr:nvSpPr>
        <xdr:cNvPr id="75" name="【道路】&#10;有形固定資産減価償却率該当値テキスト"/>
        <xdr:cNvSpPr txBox="1"/>
      </xdr:nvSpPr>
      <xdr:spPr>
        <a:xfrm>
          <a:off x="4673600" y="681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111941</xdr:rowOff>
    </xdr:from>
    <xdr:to>
      <xdr:col>20</xdr:col>
      <xdr:colOff>38100</xdr:colOff>
      <xdr:row>40</xdr:row>
      <xdr:rowOff>42091</xdr:rowOff>
    </xdr:to>
    <xdr:sp macro="" textlink="">
      <xdr:nvSpPr>
        <xdr:cNvPr id="76" name="楕円 75"/>
        <xdr:cNvSpPr/>
      </xdr:nvSpPr>
      <xdr:spPr>
        <a:xfrm>
          <a:off x="3746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162741</xdr:rowOff>
    </xdr:from>
    <xdr:to>
      <xdr:col>24</xdr:col>
      <xdr:colOff>63500</xdr:colOff>
      <xdr:row>40</xdr:row>
      <xdr:rowOff>25581</xdr:rowOff>
    </xdr:to>
    <xdr:cxnSp macro="">
      <xdr:nvCxnSpPr>
        <xdr:cNvPr id="77" name="直線コネクタ 76"/>
        <xdr:cNvCxnSpPr/>
      </xdr:nvCxnSpPr>
      <xdr:spPr>
        <a:xfrm>
          <a:off x="3797300" y="684929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79284</xdr:rowOff>
    </xdr:from>
    <xdr:to>
      <xdr:col>15</xdr:col>
      <xdr:colOff>101600</xdr:colOff>
      <xdr:row>40</xdr:row>
      <xdr:rowOff>9434</xdr:rowOff>
    </xdr:to>
    <xdr:sp macro="" textlink="">
      <xdr:nvSpPr>
        <xdr:cNvPr id="78" name="楕円 77"/>
        <xdr:cNvSpPr/>
      </xdr:nvSpPr>
      <xdr:spPr>
        <a:xfrm>
          <a:off x="2857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130084</xdr:rowOff>
    </xdr:from>
    <xdr:to>
      <xdr:col>19</xdr:col>
      <xdr:colOff>177800</xdr:colOff>
      <xdr:row>39</xdr:row>
      <xdr:rowOff>162741</xdr:rowOff>
    </xdr:to>
    <xdr:cxnSp macro="">
      <xdr:nvCxnSpPr>
        <xdr:cNvPr id="79" name="直線コネクタ 78"/>
        <xdr:cNvCxnSpPr/>
      </xdr:nvCxnSpPr>
      <xdr:spPr>
        <a:xfrm>
          <a:off x="2908300" y="68166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0"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1"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2"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130464</xdr:rowOff>
    </xdr:from>
    <xdr:ext cx="405111" cy="259045"/>
    <xdr:sp macro="" textlink="">
      <xdr:nvSpPr>
        <xdr:cNvPr id="83" name="n_4aveValue【道路】&#10;有形固定資産減価償却率"/>
        <xdr:cNvSpPr txBox="1"/>
      </xdr:nvSpPr>
      <xdr:spPr>
        <a:xfrm>
          <a:off x="927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33218</xdr:rowOff>
    </xdr:from>
    <xdr:ext cx="405111" cy="259045"/>
    <xdr:sp macro="" textlink="">
      <xdr:nvSpPr>
        <xdr:cNvPr id="84" name="n_1mainValue【道路】&#10;有形固定資産減価償却率"/>
        <xdr:cNvSpPr txBox="1"/>
      </xdr:nvSpPr>
      <xdr:spPr>
        <a:xfrm>
          <a:off x="3582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5" name="n_2mainValue【道路】&#10;有形固定資産減価償却率"/>
        <xdr:cNvSpPr txBox="1"/>
      </xdr:nvSpPr>
      <xdr:spPr>
        <a:xfrm>
          <a:off x="27057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09" name="直線コネクタ 108"/>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0"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1" name="直線コネクタ 110"/>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2"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3" name="直線コネクタ 112"/>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4"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5" name="フローチャート: 判断 114"/>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6" name="フローチャート: 判断 115"/>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17" name="フローチャート: 判断 116"/>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18" name="フローチャート: 判断 117"/>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38151</xdr:rowOff>
    </xdr:from>
    <xdr:to>
      <xdr:col>36</xdr:col>
      <xdr:colOff>165100</xdr:colOff>
      <xdr:row>41</xdr:row>
      <xdr:rowOff>139751</xdr:rowOff>
    </xdr:to>
    <xdr:sp macro="" textlink="">
      <xdr:nvSpPr>
        <xdr:cNvPr id="119" name="フローチャート: 判断 118"/>
        <xdr:cNvSpPr/>
      </xdr:nvSpPr>
      <xdr:spPr>
        <a:xfrm>
          <a:off x="6921500" y="70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147510</xdr:rowOff>
    </xdr:from>
    <xdr:to>
      <xdr:col>55</xdr:col>
      <xdr:colOff>50800</xdr:colOff>
      <xdr:row>41</xdr:row>
      <xdr:rowOff>77660</xdr:rowOff>
    </xdr:to>
    <xdr:sp macro="" textlink="">
      <xdr:nvSpPr>
        <xdr:cNvPr id="125" name="楕円 124"/>
        <xdr:cNvSpPr/>
      </xdr:nvSpPr>
      <xdr:spPr>
        <a:xfrm>
          <a:off x="10426700" y="70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125937</xdr:rowOff>
    </xdr:from>
    <xdr:ext cx="534377" cy="259045"/>
    <xdr:sp macro="" textlink="">
      <xdr:nvSpPr>
        <xdr:cNvPr id="126" name="【道路】&#10;一人当たり延長該当値テキスト"/>
        <xdr:cNvSpPr txBox="1"/>
      </xdr:nvSpPr>
      <xdr:spPr>
        <a:xfrm>
          <a:off x="10515600" y="69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148946</xdr:rowOff>
    </xdr:from>
    <xdr:to>
      <xdr:col>50</xdr:col>
      <xdr:colOff>165100</xdr:colOff>
      <xdr:row>41</xdr:row>
      <xdr:rowOff>79096</xdr:rowOff>
    </xdr:to>
    <xdr:sp macro="" textlink="">
      <xdr:nvSpPr>
        <xdr:cNvPr id="127" name="楕円 126"/>
        <xdr:cNvSpPr/>
      </xdr:nvSpPr>
      <xdr:spPr>
        <a:xfrm>
          <a:off x="9588500" y="7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26860</xdr:rowOff>
    </xdr:from>
    <xdr:to>
      <xdr:col>55</xdr:col>
      <xdr:colOff>0</xdr:colOff>
      <xdr:row>41</xdr:row>
      <xdr:rowOff>28296</xdr:rowOff>
    </xdr:to>
    <xdr:cxnSp macro="">
      <xdr:nvCxnSpPr>
        <xdr:cNvPr id="128" name="直線コネクタ 127"/>
        <xdr:cNvCxnSpPr/>
      </xdr:nvCxnSpPr>
      <xdr:spPr>
        <a:xfrm flipV="1">
          <a:off x="9639300" y="7056310"/>
          <a:ext cx="8382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150292</xdr:rowOff>
    </xdr:from>
    <xdr:to>
      <xdr:col>46</xdr:col>
      <xdr:colOff>38100</xdr:colOff>
      <xdr:row>41</xdr:row>
      <xdr:rowOff>80442</xdr:rowOff>
    </xdr:to>
    <xdr:sp macro="" textlink="">
      <xdr:nvSpPr>
        <xdr:cNvPr id="129" name="楕円 128"/>
        <xdr:cNvSpPr/>
      </xdr:nvSpPr>
      <xdr:spPr>
        <a:xfrm>
          <a:off x="8699500" y="7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28296</xdr:rowOff>
    </xdr:from>
    <xdr:to>
      <xdr:col>50</xdr:col>
      <xdr:colOff>114300</xdr:colOff>
      <xdr:row>41</xdr:row>
      <xdr:rowOff>29642</xdr:rowOff>
    </xdr:to>
    <xdr:cxnSp macro="">
      <xdr:nvCxnSpPr>
        <xdr:cNvPr id="130" name="直線コネクタ 129"/>
        <xdr:cNvCxnSpPr/>
      </xdr:nvCxnSpPr>
      <xdr:spPr>
        <a:xfrm flipV="1">
          <a:off x="8750300" y="705774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156278</xdr:rowOff>
    </xdr:from>
    <xdr:ext cx="469744" cy="259045"/>
    <xdr:sp macro="" textlink="">
      <xdr:nvSpPr>
        <xdr:cNvPr id="134" name="n_4aveValue【道路】&#10;一人当たり延長"/>
        <xdr:cNvSpPr txBox="1"/>
      </xdr:nvSpPr>
      <xdr:spPr>
        <a:xfrm>
          <a:off x="6737427" y="68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70223</xdr:rowOff>
    </xdr:from>
    <xdr:ext cx="534377" cy="259045"/>
    <xdr:sp macro="" textlink="">
      <xdr:nvSpPr>
        <xdr:cNvPr id="135" name="n_1mainValue【道路】&#10;一人当たり延長"/>
        <xdr:cNvSpPr txBox="1"/>
      </xdr:nvSpPr>
      <xdr:spPr>
        <a:xfrm>
          <a:off x="9359411" y="7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71569</xdr:rowOff>
    </xdr:from>
    <xdr:ext cx="534377" cy="259045"/>
    <xdr:sp macro="" textlink="">
      <xdr:nvSpPr>
        <xdr:cNvPr id="136" name="n_2mainValue【道路】&#10;一人当たり延長"/>
        <xdr:cNvSpPr txBox="1"/>
      </xdr:nvSpPr>
      <xdr:spPr>
        <a:xfrm>
          <a:off x="8483111" y="7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7" name="テキスト ボックス 15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0" name="直線コネクタ 159"/>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1"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2" name="直線コネクタ 161"/>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3"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64" name="直線コネクタ 163"/>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65"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66" name="フローチャート: 判断 165"/>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67" name="フローチャート: 判断 166"/>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68" name="フローチャート: 判断 167"/>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69" name="フローチャート: 判断 168"/>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19685</xdr:rowOff>
    </xdr:from>
    <xdr:to>
      <xdr:col>6</xdr:col>
      <xdr:colOff>38100</xdr:colOff>
      <xdr:row>61</xdr:row>
      <xdr:rowOff>121285</xdr:rowOff>
    </xdr:to>
    <xdr:sp macro="" textlink="">
      <xdr:nvSpPr>
        <xdr:cNvPr id="170" name="フローチャート: 判断 169"/>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149225</xdr:rowOff>
    </xdr:from>
    <xdr:to>
      <xdr:col>24</xdr:col>
      <xdr:colOff>114300</xdr:colOff>
      <xdr:row>64</xdr:row>
      <xdr:rowOff>79375</xdr:rowOff>
    </xdr:to>
    <xdr:sp macro="" textlink="">
      <xdr:nvSpPr>
        <xdr:cNvPr id="176" name="楕円 175"/>
        <xdr:cNvSpPr/>
      </xdr:nvSpPr>
      <xdr:spPr>
        <a:xfrm>
          <a:off x="45847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64152</xdr:rowOff>
    </xdr:from>
    <xdr:ext cx="405111" cy="259045"/>
    <xdr:sp macro="" textlink="">
      <xdr:nvSpPr>
        <xdr:cNvPr id="177" name="【橋りょう・トンネル】&#10;有形固定資産減価償却率該当値テキスト"/>
        <xdr:cNvSpPr txBox="1"/>
      </xdr:nvSpPr>
      <xdr:spPr>
        <a:xfrm>
          <a:off x="4673600" y="1086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113030</xdr:rowOff>
    </xdr:from>
    <xdr:to>
      <xdr:col>20</xdr:col>
      <xdr:colOff>38100</xdr:colOff>
      <xdr:row>64</xdr:row>
      <xdr:rowOff>43180</xdr:rowOff>
    </xdr:to>
    <xdr:sp macro="" textlink="">
      <xdr:nvSpPr>
        <xdr:cNvPr id="178" name="楕円 177"/>
        <xdr:cNvSpPr/>
      </xdr:nvSpPr>
      <xdr:spPr>
        <a:xfrm>
          <a:off x="3746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163830</xdr:rowOff>
    </xdr:from>
    <xdr:to>
      <xdr:col>24</xdr:col>
      <xdr:colOff>63500</xdr:colOff>
      <xdr:row>64</xdr:row>
      <xdr:rowOff>28575</xdr:rowOff>
    </xdr:to>
    <xdr:cxnSp macro="">
      <xdr:nvCxnSpPr>
        <xdr:cNvPr id="179" name="直線コネクタ 178"/>
        <xdr:cNvCxnSpPr/>
      </xdr:nvCxnSpPr>
      <xdr:spPr>
        <a:xfrm>
          <a:off x="3797300" y="10965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76835</xdr:rowOff>
    </xdr:from>
    <xdr:to>
      <xdr:col>15</xdr:col>
      <xdr:colOff>101600</xdr:colOff>
      <xdr:row>64</xdr:row>
      <xdr:rowOff>6985</xdr:rowOff>
    </xdr:to>
    <xdr:sp macro="" textlink="">
      <xdr:nvSpPr>
        <xdr:cNvPr id="180" name="楕円 179"/>
        <xdr:cNvSpPr/>
      </xdr:nvSpPr>
      <xdr:spPr>
        <a:xfrm>
          <a:off x="2857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127635</xdr:rowOff>
    </xdr:from>
    <xdr:to>
      <xdr:col>19</xdr:col>
      <xdr:colOff>177800</xdr:colOff>
      <xdr:row>63</xdr:row>
      <xdr:rowOff>163830</xdr:rowOff>
    </xdr:to>
    <xdr:cxnSp macro="">
      <xdr:nvCxnSpPr>
        <xdr:cNvPr id="181" name="直線コネクタ 180"/>
        <xdr:cNvCxnSpPr/>
      </xdr:nvCxnSpPr>
      <xdr:spPr>
        <a:xfrm>
          <a:off x="2908300" y="10928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82"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83"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84"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137812</xdr:rowOff>
    </xdr:from>
    <xdr:ext cx="405111" cy="259045"/>
    <xdr:sp macro="" textlink="">
      <xdr:nvSpPr>
        <xdr:cNvPr id="185" name="n_4aveValue【橋りょう・トンネル】&#10;有形固定資産減価償却率"/>
        <xdr:cNvSpPr txBox="1"/>
      </xdr:nvSpPr>
      <xdr:spPr>
        <a:xfrm>
          <a:off x="927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34307</xdr:rowOff>
    </xdr:from>
    <xdr:ext cx="405111" cy="259045"/>
    <xdr:sp macro="" textlink="">
      <xdr:nvSpPr>
        <xdr:cNvPr id="186" name="n_1mainValue【橋りょう・トンネル】&#10;有形固定資産減価償却率"/>
        <xdr:cNvSpPr txBox="1"/>
      </xdr:nvSpPr>
      <xdr:spPr>
        <a:xfrm>
          <a:off x="35820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169562</xdr:rowOff>
    </xdr:from>
    <xdr:ext cx="405111" cy="259045"/>
    <xdr:sp macro="" textlink="">
      <xdr:nvSpPr>
        <xdr:cNvPr id="187" name="n_2mainValue【橋りょう・トンネル】&#10;有形固定資産減価償却率"/>
        <xdr:cNvSpPr txBox="1"/>
      </xdr:nvSpPr>
      <xdr:spPr>
        <a:xfrm>
          <a:off x="2705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09" name="直線コネクタ 208"/>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0"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11" name="直線コネクタ 210"/>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12"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13" name="直線コネクタ 212"/>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14"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15" name="フローチャート: 判断 214"/>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16" name="フローチャート: 判断 215"/>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17" name="フローチャート: 判断 216"/>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18" name="フローチャート: 判断 217"/>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128507</xdr:rowOff>
    </xdr:from>
    <xdr:to>
      <xdr:col>36</xdr:col>
      <xdr:colOff>165100</xdr:colOff>
      <xdr:row>62</xdr:row>
      <xdr:rowOff>58657</xdr:rowOff>
    </xdr:to>
    <xdr:sp macro="" textlink="">
      <xdr:nvSpPr>
        <xdr:cNvPr id="219" name="フローチャート: 判断 218"/>
        <xdr:cNvSpPr/>
      </xdr:nvSpPr>
      <xdr:spPr>
        <a:xfrm>
          <a:off x="6921500"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91236</xdr:rowOff>
    </xdr:from>
    <xdr:to>
      <xdr:col>55</xdr:col>
      <xdr:colOff>50800</xdr:colOff>
      <xdr:row>62</xdr:row>
      <xdr:rowOff>21386</xdr:rowOff>
    </xdr:to>
    <xdr:sp macro="" textlink="">
      <xdr:nvSpPr>
        <xdr:cNvPr id="225" name="楕円 224"/>
        <xdr:cNvSpPr/>
      </xdr:nvSpPr>
      <xdr:spPr>
        <a:xfrm>
          <a:off x="10426700" y="105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69663</xdr:rowOff>
    </xdr:from>
    <xdr:ext cx="599010" cy="259045"/>
    <xdr:sp macro="" textlink="">
      <xdr:nvSpPr>
        <xdr:cNvPr id="226" name="【橋りょう・トンネル】&#10;一人当たり有形固定資産（償却資産）額該当値テキスト"/>
        <xdr:cNvSpPr txBox="1"/>
      </xdr:nvSpPr>
      <xdr:spPr>
        <a:xfrm>
          <a:off x="10515600" y="1052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94151</xdr:rowOff>
    </xdr:from>
    <xdr:to>
      <xdr:col>50</xdr:col>
      <xdr:colOff>165100</xdr:colOff>
      <xdr:row>62</xdr:row>
      <xdr:rowOff>24301</xdr:rowOff>
    </xdr:to>
    <xdr:sp macro="" textlink="">
      <xdr:nvSpPr>
        <xdr:cNvPr id="227" name="楕円 226"/>
        <xdr:cNvSpPr/>
      </xdr:nvSpPr>
      <xdr:spPr>
        <a:xfrm>
          <a:off x="9588500" y="105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142036</xdr:rowOff>
    </xdr:from>
    <xdr:to>
      <xdr:col>55</xdr:col>
      <xdr:colOff>0</xdr:colOff>
      <xdr:row>61</xdr:row>
      <xdr:rowOff>144951</xdr:rowOff>
    </xdr:to>
    <xdr:cxnSp macro="">
      <xdr:nvCxnSpPr>
        <xdr:cNvPr id="228" name="直線コネクタ 227"/>
        <xdr:cNvCxnSpPr/>
      </xdr:nvCxnSpPr>
      <xdr:spPr>
        <a:xfrm flipV="1">
          <a:off x="9639300" y="10600486"/>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94125</xdr:rowOff>
    </xdr:from>
    <xdr:to>
      <xdr:col>46</xdr:col>
      <xdr:colOff>38100</xdr:colOff>
      <xdr:row>62</xdr:row>
      <xdr:rowOff>24275</xdr:rowOff>
    </xdr:to>
    <xdr:sp macro="" textlink="">
      <xdr:nvSpPr>
        <xdr:cNvPr id="229" name="楕円 228"/>
        <xdr:cNvSpPr/>
      </xdr:nvSpPr>
      <xdr:spPr>
        <a:xfrm>
          <a:off x="86995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144925</xdr:rowOff>
    </xdr:from>
    <xdr:to>
      <xdr:col>50</xdr:col>
      <xdr:colOff>114300</xdr:colOff>
      <xdr:row>61</xdr:row>
      <xdr:rowOff>144951</xdr:rowOff>
    </xdr:to>
    <xdr:cxnSp macro="">
      <xdr:nvCxnSpPr>
        <xdr:cNvPr id="230" name="直線コネクタ 229"/>
        <xdr:cNvCxnSpPr/>
      </xdr:nvCxnSpPr>
      <xdr:spPr>
        <a:xfrm>
          <a:off x="8750300" y="1060337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31"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32"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33"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75184</xdr:rowOff>
    </xdr:from>
    <xdr:ext cx="599010" cy="259045"/>
    <xdr:sp macro="" textlink="">
      <xdr:nvSpPr>
        <xdr:cNvPr id="234" name="n_4aveValue【橋りょう・トンネル】&#10;一人当たり有形固定資産（償却資産）額"/>
        <xdr:cNvSpPr txBox="1"/>
      </xdr:nvSpPr>
      <xdr:spPr>
        <a:xfrm>
          <a:off x="6672795" y="103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15428</xdr:rowOff>
    </xdr:from>
    <xdr:ext cx="599010" cy="259045"/>
    <xdr:sp macro="" textlink="">
      <xdr:nvSpPr>
        <xdr:cNvPr id="235" name="n_1mainValue【橋りょう・トンネル】&#10;一人当たり有形固定資産（償却資産）額"/>
        <xdr:cNvSpPr txBox="1"/>
      </xdr:nvSpPr>
      <xdr:spPr>
        <a:xfrm>
          <a:off x="9327095" y="106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15402</xdr:rowOff>
    </xdr:from>
    <xdr:ext cx="599010" cy="259045"/>
    <xdr:sp macro="" textlink="">
      <xdr:nvSpPr>
        <xdr:cNvPr id="236" name="n_2mainValue【橋りょう・トンネル】&#10;一人当たり有形固定資産（償却資産）額"/>
        <xdr:cNvSpPr txBox="1"/>
      </xdr:nvSpPr>
      <xdr:spPr>
        <a:xfrm>
          <a:off x="8450795" y="106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9" name="テキスト ボックス 24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9" name="テキスト ボックス 25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61" name="直線コネクタ 260"/>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62"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63" name="直線コネクタ 262"/>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64"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65" name="直線コネクタ 264"/>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106697</xdr:rowOff>
    </xdr:from>
    <xdr:ext cx="405111" cy="259045"/>
    <xdr:sp macro="" textlink="">
      <xdr:nvSpPr>
        <xdr:cNvPr id="266" name="【公営住宅】&#10;有形固定資産減価償却率平均値テキスト"/>
        <xdr:cNvSpPr txBox="1"/>
      </xdr:nvSpPr>
      <xdr:spPr>
        <a:xfrm>
          <a:off x="46736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67" name="フローチャート: 判断 266"/>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68" name="フローチャート: 判断 267"/>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69" name="フローチャート: 判断 268"/>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70" name="フローチャート: 判断 269"/>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71" name="フローチャート: 判断 270"/>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77" name="楕円 276"/>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278" name="【公営住宅】&#10;有形固定資産減価償却率該当値テキスト"/>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79" name="楕円 278"/>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127636</xdr:rowOff>
    </xdr:to>
    <xdr:cxnSp macro="">
      <xdr:nvCxnSpPr>
        <xdr:cNvPr id="280" name="直線コネクタ 279"/>
        <xdr:cNvCxnSpPr/>
      </xdr:nvCxnSpPr>
      <xdr:spPr>
        <a:xfrm>
          <a:off x="3797300" y="1396174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158750</xdr:rowOff>
    </xdr:from>
    <xdr:to>
      <xdr:col>15</xdr:col>
      <xdr:colOff>101600</xdr:colOff>
      <xdr:row>81</xdr:row>
      <xdr:rowOff>88900</xdr:rowOff>
    </xdr:to>
    <xdr:sp macro="" textlink="">
      <xdr:nvSpPr>
        <xdr:cNvPr id="281" name="楕円 280"/>
        <xdr:cNvSpPr/>
      </xdr:nvSpPr>
      <xdr:spPr>
        <a:xfrm>
          <a:off x="2857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74295</xdr:rowOff>
    </xdr:to>
    <xdr:cxnSp macro="">
      <xdr:nvCxnSpPr>
        <xdr:cNvPr id="282" name="直線コネクタ 281"/>
        <xdr:cNvCxnSpPr/>
      </xdr:nvCxnSpPr>
      <xdr:spPr>
        <a:xfrm>
          <a:off x="2908300" y="1392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55263</xdr:rowOff>
    </xdr:from>
    <xdr:ext cx="405111" cy="259045"/>
    <xdr:sp macro="" textlink="">
      <xdr:nvSpPr>
        <xdr:cNvPr id="283" name="n_1aveValue【公営住宅】&#10;有形固定資産減価償却率"/>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41927</xdr:rowOff>
    </xdr:from>
    <xdr:ext cx="405111" cy="259045"/>
    <xdr:sp macro="" textlink="">
      <xdr:nvSpPr>
        <xdr:cNvPr id="284" name="n_2aveValue【公営住宅】&#10;有形固定資産減価償却率"/>
        <xdr:cNvSpPr txBox="1"/>
      </xdr:nvSpPr>
      <xdr:spPr>
        <a:xfrm>
          <a:off x="2705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85"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286"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87" name="n_1mainValue【公営住宅】&#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88" name="n_2main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9" name="直線コネクタ 29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0" name="テキスト ボックス 29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3" name="直線コネクタ 30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4" name="テキスト ボックス 30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08" name="直線コネクタ 307"/>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9"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0" name="直線コネクタ 309"/>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11"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12" name="直線コネクタ 311"/>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13"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14" name="フローチャート: 判断 313"/>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15" name="フローチャート: 判断 314"/>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16" name="フローチャート: 判断 315"/>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17" name="フローチャート: 判断 316"/>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79311</xdr:rowOff>
    </xdr:from>
    <xdr:to>
      <xdr:col>36</xdr:col>
      <xdr:colOff>165100</xdr:colOff>
      <xdr:row>84</xdr:row>
      <xdr:rowOff>9461</xdr:rowOff>
    </xdr:to>
    <xdr:sp macro="" textlink="">
      <xdr:nvSpPr>
        <xdr:cNvPr id="318" name="フローチャート: 判断 317"/>
        <xdr:cNvSpPr/>
      </xdr:nvSpPr>
      <xdr:spPr>
        <a:xfrm>
          <a:off x="6921500"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110173</xdr:rowOff>
    </xdr:from>
    <xdr:to>
      <xdr:col>55</xdr:col>
      <xdr:colOff>50800</xdr:colOff>
      <xdr:row>85</xdr:row>
      <xdr:rowOff>40323</xdr:rowOff>
    </xdr:to>
    <xdr:sp macro="" textlink="">
      <xdr:nvSpPr>
        <xdr:cNvPr id="324" name="楕円 323"/>
        <xdr:cNvSpPr/>
      </xdr:nvSpPr>
      <xdr:spPr>
        <a:xfrm>
          <a:off x="104267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25100</xdr:rowOff>
    </xdr:from>
    <xdr:ext cx="469744" cy="259045"/>
    <xdr:sp macro="" textlink="">
      <xdr:nvSpPr>
        <xdr:cNvPr id="325" name="【公営住宅】&#10;一人当たり面積該当値テキスト"/>
        <xdr:cNvSpPr txBox="1"/>
      </xdr:nvSpPr>
      <xdr:spPr>
        <a:xfrm>
          <a:off x="10515600" y="1442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26" name="楕円 325"/>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160973</xdr:rowOff>
    </xdr:from>
    <xdr:to>
      <xdr:col>55</xdr:col>
      <xdr:colOff>0</xdr:colOff>
      <xdr:row>84</xdr:row>
      <xdr:rowOff>161544</xdr:rowOff>
    </xdr:to>
    <xdr:cxnSp macro="">
      <xdr:nvCxnSpPr>
        <xdr:cNvPr id="327" name="直線コネクタ 326"/>
        <xdr:cNvCxnSpPr/>
      </xdr:nvCxnSpPr>
      <xdr:spPr>
        <a:xfrm flipV="1">
          <a:off x="9639300" y="1456277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28" name="楕円 327"/>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161544</xdr:rowOff>
    </xdr:to>
    <xdr:cxnSp macro="">
      <xdr:nvCxnSpPr>
        <xdr:cNvPr id="329" name="直線コネクタ 328"/>
        <xdr:cNvCxnSpPr/>
      </xdr:nvCxnSpPr>
      <xdr:spPr>
        <a:xfrm>
          <a:off x="8750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31703</xdr:rowOff>
    </xdr:from>
    <xdr:ext cx="469744" cy="259045"/>
    <xdr:sp macro="" textlink="">
      <xdr:nvSpPr>
        <xdr:cNvPr id="330"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31"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32"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25988</xdr:rowOff>
    </xdr:from>
    <xdr:ext cx="469744" cy="259045"/>
    <xdr:sp macro="" textlink="">
      <xdr:nvSpPr>
        <xdr:cNvPr id="333" name="n_4aveValue【公営住宅】&#10;一人当たり面積"/>
        <xdr:cNvSpPr txBox="1"/>
      </xdr:nvSpPr>
      <xdr:spPr>
        <a:xfrm>
          <a:off x="6737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34" name="n_1mainValue【公営住宅】&#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35" name="n_2mainValue【公営住宅】&#10;一人当たり面積"/>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76" name="直線コネクタ 375"/>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77"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78" name="直線コネクタ 377"/>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79"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80" name="直線コネクタ 379"/>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81"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82" name="フローチャート: 判断 381"/>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83" name="フローチャート: 判断 382"/>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84" name="フローチャート: 判断 383"/>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85" name="フローチャート: 判断 384"/>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386" name="フローチャート: 判断 385"/>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xdr:rowOff>
    </xdr:from>
    <xdr:to>
      <xdr:col>85</xdr:col>
      <xdr:colOff>177800</xdr:colOff>
      <xdr:row>41</xdr:row>
      <xdr:rowOff>107950</xdr:rowOff>
    </xdr:to>
    <xdr:sp macro="" textlink="">
      <xdr:nvSpPr>
        <xdr:cNvPr id="392" name="楕円 391"/>
        <xdr:cNvSpPr/>
      </xdr:nvSpPr>
      <xdr:spPr>
        <a:xfrm>
          <a:off x="16268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92727</xdr:rowOff>
    </xdr:from>
    <xdr:ext cx="405111" cy="259045"/>
    <xdr:sp macro="" textlink="">
      <xdr:nvSpPr>
        <xdr:cNvPr id="393" name="【認定こども園・幼稚園・保育所】&#10;有形固定資産減価償却率該当値テキスト"/>
        <xdr:cNvSpPr txBox="1"/>
      </xdr:nvSpPr>
      <xdr:spPr>
        <a:xfrm>
          <a:off x="16357600"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166370</xdr:rowOff>
    </xdr:from>
    <xdr:to>
      <xdr:col>81</xdr:col>
      <xdr:colOff>101600</xdr:colOff>
      <xdr:row>41</xdr:row>
      <xdr:rowOff>96520</xdr:rowOff>
    </xdr:to>
    <xdr:sp macro="" textlink="">
      <xdr:nvSpPr>
        <xdr:cNvPr id="394" name="楕円 393"/>
        <xdr:cNvSpPr/>
      </xdr:nvSpPr>
      <xdr:spPr>
        <a:xfrm>
          <a:off x="1543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45720</xdr:rowOff>
    </xdr:from>
    <xdr:to>
      <xdr:col>85</xdr:col>
      <xdr:colOff>127000</xdr:colOff>
      <xdr:row>41</xdr:row>
      <xdr:rowOff>57150</xdr:rowOff>
    </xdr:to>
    <xdr:cxnSp macro="">
      <xdr:nvCxnSpPr>
        <xdr:cNvPr id="395" name="直線コネクタ 394"/>
        <xdr:cNvCxnSpPr/>
      </xdr:nvCxnSpPr>
      <xdr:spPr>
        <a:xfrm>
          <a:off x="15481300" y="7075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6" name="楕円 395"/>
        <xdr:cNvSpPr/>
      </xdr:nvSpPr>
      <xdr:spPr>
        <a:xfrm>
          <a:off x="1454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19050</xdr:rowOff>
    </xdr:from>
    <xdr:to>
      <xdr:col>81</xdr:col>
      <xdr:colOff>50800</xdr:colOff>
      <xdr:row>41</xdr:row>
      <xdr:rowOff>45720</xdr:rowOff>
    </xdr:to>
    <xdr:cxnSp macro="">
      <xdr:nvCxnSpPr>
        <xdr:cNvPr id="397" name="直線コネクタ 396"/>
        <xdr:cNvCxnSpPr/>
      </xdr:nvCxnSpPr>
      <xdr:spPr>
        <a:xfrm>
          <a:off x="14592300" y="7048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398"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99"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00"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01" name="n_4aveValue【認定こども園・幼稚園・保育所】&#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87647</xdr:rowOff>
    </xdr:from>
    <xdr:ext cx="405111" cy="259045"/>
    <xdr:sp macro="" textlink="">
      <xdr:nvSpPr>
        <xdr:cNvPr id="402" name="n_1mainValue【認定こども園・幼稚園・保育所】&#10;有形固定資産減価償却率"/>
        <xdr:cNvSpPr txBox="1"/>
      </xdr:nvSpPr>
      <xdr:spPr>
        <a:xfrm>
          <a:off x="15266044"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03" name="n_2main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25" name="直線コネクタ 424"/>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6"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7" name="直線コネクタ 426"/>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28"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29" name="直線コネクタ 428"/>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123715</xdr:rowOff>
    </xdr:from>
    <xdr:ext cx="469744" cy="259045"/>
    <xdr:sp macro="" textlink="">
      <xdr:nvSpPr>
        <xdr:cNvPr id="430" name="【認定こども園・幼稚園・保育所】&#10;一人当たり面積平均値テキスト"/>
        <xdr:cNvSpPr txBox="1"/>
      </xdr:nvSpPr>
      <xdr:spPr>
        <a:xfrm>
          <a:off x="22199600" y="646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31" name="フローチャート: 判断 430"/>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32" name="フローチャート: 判断 431"/>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33" name="フローチャート: 判断 432"/>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34" name="フローチャート: 判断 433"/>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35" name="フローチャート: 判断 43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441" name="楕円 440"/>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122699</xdr:rowOff>
    </xdr:from>
    <xdr:ext cx="469744" cy="259045"/>
    <xdr:sp macro="" textlink="">
      <xdr:nvSpPr>
        <xdr:cNvPr id="442" name="【認定こども園・幼稚園・保育所】&#10;一人当たり面積該当値テキスト"/>
        <xdr:cNvSpPr txBox="1"/>
      </xdr:nvSpPr>
      <xdr:spPr>
        <a:xfrm>
          <a:off x="22199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43" name="楕円 442"/>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25908</xdr:rowOff>
    </xdr:to>
    <xdr:cxnSp macro="">
      <xdr:nvCxnSpPr>
        <xdr:cNvPr id="444" name="直線コネクタ 443"/>
        <xdr:cNvCxnSpPr/>
      </xdr:nvCxnSpPr>
      <xdr:spPr>
        <a:xfrm flipV="1">
          <a:off x="21323300" y="688162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45" name="楕円 444"/>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46" name="直線コネクタ 445"/>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61231</xdr:rowOff>
    </xdr:from>
    <xdr:ext cx="469744" cy="259045"/>
    <xdr:sp macro="" textlink="">
      <xdr:nvSpPr>
        <xdr:cNvPr id="447" name="n_1ave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48"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49"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50"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51"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52"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4" name="直線コネクタ 4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5" name="テキスト ボックス 46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6" name="直線コネクタ 4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7" name="テキスト ボックス 4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8" name="直線コネクタ 4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9" name="テキスト ボックス 4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0" name="直線コネクタ 4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1" name="テキスト ボックス 4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2" name="直線コネクタ 4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3" name="テキスト ボックス 4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4" name="直線コネクタ 4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5" name="テキスト ボックス 47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7" name="テキスト ボックス 4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79" name="直線コネクタ 478"/>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80"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81" name="直線コネクタ 480"/>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82"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83" name="直線コネクタ 48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8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85" name="フローチャート: 判断 48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86" name="フローチャート: 判断 48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87" name="フローチャート: 判断 48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88" name="フローチャート: 判断 487"/>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158206</xdr:rowOff>
    </xdr:from>
    <xdr:to>
      <xdr:col>67</xdr:col>
      <xdr:colOff>101600</xdr:colOff>
      <xdr:row>59</xdr:row>
      <xdr:rowOff>88356</xdr:rowOff>
    </xdr:to>
    <xdr:sp macro="" textlink="">
      <xdr:nvSpPr>
        <xdr:cNvPr id="489" name="フローチャート: 判断 488"/>
        <xdr:cNvSpPr/>
      </xdr:nvSpPr>
      <xdr:spPr>
        <a:xfrm>
          <a:off x="12763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66766</xdr:rowOff>
    </xdr:from>
    <xdr:to>
      <xdr:col>85</xdr:col>
      <xdr:colOff>177800</xdr:colOff>
      <xdr:row>64</xdr:row>
      <xdr:rowOff>168366</xdr:rowOff>
    </xdr:to>
    <xdr:sp macro="" textlink="">
      <xdr:nvSpPr>
        <xdr:cNvPr id="495" name="楕円 494"/>
        <xdr:cNvSpPr/>
      </xdr:nvSpPr>
      <xdr:spPr>
        <a:xfrm>
          <a:off x="16268700" y="110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153143</xdr:rowOff>
    </xdr:from>
    <xdr:ext cx="405111" cy="259045"/>
    <xdr:sp macro="" textlink="">
      <xdr:nvSpPr>
        <xdr:cNvPr id="496" name="【学校施設】&#10;有形固定資産減価償却率該当値テキスト"/>
        <xdr:cNvSpPr txBox="1"/>
      </xdr:nvSpPr>
      <xdr:spPr>
        <a:xfrm>
          <a:off x="16357600" y="10954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30843</xdr:rowOff>
    </xdr:from>
    <xdr:to>
      <xdr:col>81</xdr:col>
      <xdr:colOff>101600</xdr:colOff>
      <xdr:row>64</xdr:row>
      <xdr:rowOff>132443</xdr:rowOff>
    </xdr:to>
    <xdr:sp macro="" textlink="">
      <xdr:nvSpPr>
        <xdr:cNvPr id="497" name="楕円 496"/>
        <xdr:cNvSpPr/>
      </xdr:nvSpPr>
      <xdr:spPr>
        <a:xfrm>
          <a:off x="15430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81643</xdr:rowOff>
    </xdr:from>
    <xdr:to>
      <xdr:col>85</xdr:col>
      <xdr:colOff>127000</xdr:colOff>
      <xdr:row>64</xdr:row>
      <xdr:rowOff>117566</xdr:rowOff>
    </xdr:to>
    <xdr:cxnSp macro="">
      <xdr:nvCxnSpPr>
        <xdr:cNvPr id="498" name="直線コネクタ 497"/>
        <xdr:cNvCxnSpPr/>
      </xdr:nvCxnSpPr>
      <xdr:spPr>
        <a:xfrm>
          <a:off x="15481300" y="110544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169635</xdr:rowOff>
    </xdr:from>
    <xdr:to>
      <xdr:col>76</xdr:col>
      <xdr:colOff>165100</xdr:colOff>
      <xdr:row>64</xdr:row>
      <xdr:rowOff>99785</xdr:rowOff>
    </xdr:to>
    <xdr:sp macro="" textlink="">
      <xdr:nvSpPr>
        <xdr:cNvPr id="499" name="楕円 498"/>
        <xdr:cNvSpPr/>
      </xdr:nvSpPr>
      <xdr:spPr>
        <a:xfrm>
          <a:off x="14541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48985</xdr:rowOff>
    </xdr:from>
    <xdr:to>
      <xdr:col>81</xdr:col>
      <xdr:colOff>50800</xdr:colOff>
      <xdr:row>64</xdr:row>
      <xdr:rowOff>81643</xdr:rowOff>
    </xdr:to>
    <xdr:cxnSp macro="">
      <xdr:nvCxnSpPr>
        <xdr:cNvPr id="500" name="直線コネクタ 499"/>
        <xdr:cNvCxnSpPr/>
      </xdr:nvCxnSpPr>
      <xdr:spPr>
        <a:xfrm>
          <a:off x="14592300" y="11021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01"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02"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503"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504" name="n_4aveValue【学校施設】&#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123570</xdr:rowOff>
    </xdr:from>
    <xdr:ext cx="405111" cy="259045"/>
    <xdr:sp macro="" textlink="">
      <xdr:nvSpPr>
        <xdr:cNvPr id="505" name="n_1mainValue【学校施設】&#10;有形固定資産減価償却率"/>
        <xdr:cNvSpPr txBox="1"/>
      </xdr:nvSpPr>
      <xdr:spPr>
        <a:xfrm>
          <a:off x="15266044"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90912</xdr:rowOff>
    </xdr:from>
    <xdr:ext cx="405111" cy="259045"/>
    <xdr:sp macro="" textlink="">
      <xdr:nvSpPr>
        <xdr:cNvPr id="506" name="n_2mainValue【学校施設】&#10;有形固定資産減価償却率"/>
        <xdr:cNvSpPr txBox="1"/>
      </xdr:nvSpPr>
      <xdr:spPr>
        <a:xfrm>
          <a:off x="143897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7" name="テキスト ボックス 5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8" name="直線コネクタ 51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9" name="テキスト ボックス 51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1" name="テキスト ボックス 5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2" name="直線コネクタ 52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3" name="テキスト ボックス 52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4" name="直線コネクタ 5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5" name="テキスト ボックス 5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27" name="直線コネクタ 526"/>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28"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29" name="直線コネクタ 528"/>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30"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31" name="直線コネクタ 530"/>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532"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33" name="フローチャート: 判断 532"/>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34" name="フローチャート: 判断 533"/>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35" name="フローチャート: 判断 534"/>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36" name="フローチャート: 判断 535"/>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89789</xdr:rowOff>
    </xdr:from>
    <xdr:to>
      <xdr:col>98</xdr:col>
      <xdr:colOff>38100</xdr:colOff>
      <xdr:row>62</xdr:row>
      <xdr:rowOff>19939</xdr:rowOff>
    </xdr:to>
    <xdr:sp macro="" textlink="">
      <xdr:nvSpPr>
        <xdr:cNvPr id="537" name="フローチャート: 判断 536"/>
        <xdr:cNvSpPr/>
      </xdr:nvSpPr>
      <xdr:spPr>
        <a:xfrm>
          <a:off x="18605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8" name="テキスト ボックス 5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9" name="テキスト ボックス 5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0" name="テキスト ボックス 5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1" name="テキスト ボックス 5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2" name="テキスト ボックス 5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78931</xdr:rowOff>
    </xdr:from>
    <xdr:to>
      <xdr:col>116</xdr:col>
      <xdr:colOff>114300</xdr:colOff>
      <xdr:row>62</xdr:row>
      <xdr:rowOff>9081</xdr:rowOff>
    </xdr:to>
    <xdr:sp macro="" textlink="">
      <xdr:nvSpPr>
        <xdr:cNvPr id="543" name="楕円 542"/>
        <xdr:cNvSpPr/>
      </xdr:nvSpPr>
      <xdr:spPr>
        <a:xfrm>
          <a:off x="22110700" y="105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57358</xdr:rowOff>
    </xdr:from>
    <xdr:ext cx="469744" cy="259045"/>
    <xdr:sp macro="" textlink="">
      <xdr:nvSpPr>
        <xdr:cNvPr id="544" name="【学校施設】&#10;一人当たり面積該当値テキスト"/>
        <xdr:cNvSpPr txBox="1"/>
      </xdr:nvSpPr>
      <xdr:spPr>
        <a:xfrm>
          <a:off x="22199600" y="105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85217</xdr:rowOff>
    </xdr:from>
    <xdr:to>
      <xdr:col>112</xdr:col>
      <xdr:colOff>38100</xdr:colOff>
      <xdr:row>62</xdr:row>
      <xdr:rowOff>15367</xdr:rowOff>
    </xdr:to>
    <xdr:sp macro="" textlink="">
      <xdr:nvSpPr>
        <xdr:cNvPr id="545" name="楕円 544"/>
        <xdr:cNvSpPr/>
      </xdr:nvSpPr>
      <xdr:spPr>
        <a:xfrm>
          <a:off x="21272500" y="105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129731</xdr:rowOff>
    </xdr:from>
    <xdr:to>
      <xdr:col>116</xdr:col>
      <xdr:colOff>63500</xdr:colOff>
      <xdr:row>61</xdr:row>
      <xdr:rowOff>136017</xdr:rowOff>
    </xdr:to>
    <xdr:cxnSp macro="">
      <xdr:nvCxnSpPr>
        <xdr:cNvPr id="546" name="直線コネクタ 545"/>
        <xdr:cNvCxnSpPr/>
      </xdr:nvCxnSpPr>
      <xdr:spPr>
        <a:xfrm flipV="1">
          <a:off x="21323300" y="1058818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85217</xdr:rowOff>
    </xdr:from>
    <xdr:to>
      <xdr:col>107</xdr:col>
      <xdr:colOff>101600</xdr:colOff>
      <xdr:row>62</xdr:row>
      <xdr:rowOff>15367</xdr:rowOff>
    </xdr:to>
    <xdr:sp macro="" textlink="">
      <xdr:nvSpPr>
        <xdr:cNvPr id="547" name="楕円 546"/>
        <xdr:cNvSpPr/>
      </xdr:nvSpPr>
      <xdr:spPr>
        <a:xfrm>
          <a:off x="20383500" y="105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136017</xdr:rowOff>
    </xdr:from>
    <xdr:to>
      <xdr:col>111</xdr:col>
      <xdr:colOff>177800</xdr:colOff>
      <xdr:row>61</xdr:row>
      <xdr:rowOff>136017</xdr:rowOff>
    </xdr:to>
    <xdr:cxnSp macro="">
      <xdr:nvCxnSpPr>
        <xdr:cNvPr id="548" name="直線コネクタ 547"/>
        <xdr:cNvCxnSpPr/>
      </xdr:nvCxnSpPr>
      <xdr:spPr>
        <a:xfrm>
          <a:off x="20434300" y="10594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49"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50"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51"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36466</xdr:rowOff>
    </xdr:from>
    <xdr:ext cx="469744" cy="259045"/>
    <xdr:sp macro="" textlink="">
      <xdr:nvSpPr>
        <xdr:cNvPr id="552" name="n_4aveValue【学校施設】&#10;一人当たり面積"/>
        <xdr:cNvSpPr txBox="1"/>
      </xdr:nvSpPr>
      <xdr:spPr>
        <a:xfrm>
          <a:off x="18421427" y="103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6494</xdr:rowOff>
    </xdr:from>
    <xdr:ext cx="469744" cy="259045"/>
    <xdr:sp macro="" textlink="">
      <xdr:nvSpPr>
        <xdr:cNvPr id="553" name="n_1mainValue【学校施設】&#10;一人当たり面積"/>
        <xdr:cNvSpPr txBox="1"/>
      </xdr:nvSpPr>
      <xdr:spPr>
        <a:xfrm>
          <a:off x="21075727" y="106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6494</xdr:rowOff>
    </xdr:from>
    <xdr:ext cx="469744" cy="259045"/>
    <xdr:sp macro="" textlink="">
      <xdr:nvSpPr>
        <xdr:cNvPr id="554" name="n_2mainValue【学校施設】&#10;一人当たり面積"/>
        <xdr:cNvSpPr txBox="1"/>
      </xdr:nvSpPr>
      <xdr:spPr>
        <a:xfrm>
          <a:off x="20199427" y="106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5" name="テキスト ボックス 5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7" name="テキスト ボックス 56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5" name="テキスト ボックス 57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7" name="テキスト ボックス 57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579" name="直線コネクタ 578"/>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580"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581" name="直線コネクタ 580"/>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582"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583" name="直線コネクタ 582"/>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84"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85" name="フローチャート: 判断 58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586" name="フローチャート: 判断 585"/>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587" name="フローチャート: 判断 586"/>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588" name="フローチャート: 判断 587"/>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103505</xdr:rowOff>
    </xdr:from>
    <xdr:to>
      <xdr:col>67</xdr:col>
      <xdr:colOff>101600</xdr:colOff>
      <xdr:row>80</xdr:row>
      <xdr:rowOff>33655</xdr:rowOff>
    </xdr:to>
    <xdr:sp macro="" textlink="">
      <xdr:nvSpPr>
        <xdr:cNvPr id="589" name="フローチャート: 判断 588"/>
        <xdr:cNvSpPr/>
      </xdr:nvSpPr>
      <xdr:spPr>
        <a:xfrm>
          <a:off x="12763500" y="13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122555</xdr:rowOff>
    </xdr:from>
    <xdr:to>
      <xdr:col>85</xdr:col>
      <xdr:colOff>177800</xdr:colOff>
      <xdr:row>85</xdr:row>
      <xdr:rowOff>52705</xdr:rowOff>
    </xdr:to>
    <xdr:sp macro="" textlink="">
      <xdr:nvSpPr>
        <xdr:cNvPr id="595" name="楕円 594"/>
        <xdr:cNvSpPr/>
      </xdr:nvSpPr>
      <xdr:spPr>
        <a:xfrm>
          <a:off x="162687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100982</xdr:rowOff>
    </xdr:from>
    <xdr:ext cx="405111" cy="259045"/>
    <xdr:sp macro="" textlink="">
      <xdr:nvSpPr>
        <xdr:cNvPr id="596" name="【児童館】&#10;有形固定資産減価償却率該当値テキスト"/>
        <xdr:cNvSpPr txBox="1"/>
      </xdr:nvSpPr>
      <xdr:spPr>
        <a:xfrm>
          <a:off x="16357600"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74930</xdr:rowOff>
    </xdr:from>
    <xdr:to>
      <xdr:col>81</xdr:col>
      <xdr:colOff>101600</xdr:colOff>
      <xdr:row>85</xdr:row>
      <xdr:rowOff>5080</xdr:rowOff>
    </xdr:to>
    <xdr:sp macro="" textlink="">
      <xdr:nvSpPr>
        <xdr:cNvPr id="597" name="楕円 596"/>
        <xdr:cNvSpPr/>
      </xdr:nvSpPr>
      <xdr:spPr>
        <a:xfrm>
          <a:off x="15430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125730</xdr:rowOff>
    </xdr:from>
    <xdr:to>
      <xdr:col>85</xdr:col>
      <xdr:colOff>127000</xdr:colOff>
      <xdr:row>85</xdr:row>
      <xdr:rowOff>1905</xdr:rowOff>
    </xdr:to>
    <xdr:cxnSp macro="">
      <xdr:nvCxnSpPr>
        <xdr:cNvPr id="598" name="直線コネクタ 597"/>
        <xdr:cNvCxnSpPr/>
      </xdr:nvCxnSpPr>
      <xdr:spPr>
        <a:xfrm>
          <a:off x="15481300" y="145275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599" name="楕円 598"/>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125730</xdr:rowOff>
    </xdr:to>
    <xdr:cxnSp macro="">
      <xdr:nvCxnSpPr>
        <xdr:cNvPr id="600" name="直線コネクタ 599"/>
        <xdr:cNvCxnSpPr/>
      </xdr:nvCxnSpPr>
      <xdr:spPr>
        <a:xfrm>
          <a:off x="14592300" y="144799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601"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02"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03"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50182</xdr:rowOff>
    </xdr:from>
    <xdr:ext cx="405111" cy="259045"/>
    <xdr:sp macro="" textlink="">
      <xdr:nvSpPr>
        <xdr:cNvPr id="604" name="n_4aveValue【児童館】&#10;有形固定資産減価償却率"/>
        <xdr:cNvSpPr txBox="1"/>
      </xdr:nvSpPr>
      <xdr:spPr>
        <a:xfrm>
          <a:off x="12611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167657</xdr:rowOff>
    </xdr:from>
    <xdr:ext cx="405111" cy="259045"/>
    <xdr:sp macro="" textlink="">
      <xdr:nvSpPr>
        <xdr:cNvPr id="605" name="n_1mainValue【児童館】&#10;有形固定資産減価償却率"/>
        <xdr:cNvSpPr txBox="1"/>
      </xdr:nvSpPr>
      <xdr:spPr>
        <a:xfrm>
          <a:off x="152660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06" name="n_2mainValue【児童館】&#10;有形固定資産減価償却率"/>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30" name="直線コネクタ 629"/>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2" name="直線コネクタ 63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3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34" name="直線コネクタ 63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3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36" name="フローチャート: 判断 63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37" name="フローチャート: 判断 63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38" name="フローチャート: 判断 637"/>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39" name="フローチャート: 判断 638"/>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40" name="フローチャート: 判断 639"/>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646" name="楕円 645"/>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647"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648" name="楕円 647"/>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649" name="直線コネクタ 648"/>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650" name="楕円 649"/>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651" name="直線コネクタ 650"/>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52"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53"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54"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55"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656"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657" name="n_2mainValue【児童館】&#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高い施設は、保育所、学校、児童館であり、償却率が低い施設は公営住宅である。</a:t>
          </a:r>
          <a:endParaRPr lang="ja-JP" altLang="ja-JP" sz="1400">
            <a:effectLst/>
          </a:endParaRPr>
        </a:p>
        <a:p>
          <a:r>
            <a:rPr kumimoji="1" lang="ja-JP" altLang="ja-JP" sz="1100">
              <a:solidFill>
                <a:schemeClr val="dk1"/>
              </a:solidFill>
              <a:effectLst/>
              <a:latin typeface="+mn-lt"/>
              <a:ea typeface="+mn-ea"/>
              <a:cs typeface="+mn-cs"/>
            </a:rPr>
            <a:t>償却率が高い施設の中で、学校施設については、</a:t>
          </a:r>
          <a:r>
            <a:rPr kumimoji="1" lang="ja-JP" altLang="en-US" sz="1100">
              <a:solidFill>
                <a:schemeClr val="dk1"/>
              </a:solidFill>
              <a:effectLst/>
              <a:latin typeface="+mn-lt"/>
              <a:ea typeface="+mn-ea"/>
              <a:cs typeface="+mn-cs"/>
            </a:rPr>
            <a:t>令和元年度及び令和２年度にかけて実施された</a:t>
          </a:r>
          <a:r>
            <a:rPr kumimoji="1" lang="ja-JP" altLang="ja-JP" sz="1100">
              <a:solidFill>
                <a:schemeClr val="dk1"/>
              </a:solidFill>
              <a:effectLst/>
              <a:latin typeface="+mn-lt"/>
              <a:ea typeface="+mn-ea"/>
              <a:cs typeface="+mn-cs"/>
            </a:rPr>
            <a:t>西小学校の大規模改修が完了</a:t>
          </a:r>
          <a:r>
            <a:rPr kumimoji="1" lang="ja-JP" altLang="en-US" sz="1100">
              <a:solidFill>
                <a:schemeClr val="dk1"/>
              </a:solidFill>
              <a:effectLst/>
              <a:latin typeface="+mn-lt"/>
              <a:ea typeface="+mn-ea"/>
              <a:cs typeface="+mn-cs"/>
            </a:rPr>
            <a:t>したことで、今後償却率が改善する見込みである。</a:t>
          </a:r>
          <a:endParaRPr lang="ja-JP" altLang="ja-JP" sz="1400">
            <a:effectLst/>
          </a:endParaRPr>
        </a:p>
        <a:p>
          <a:r>
            <a:rPr kumimoji="1" lang="ja-JP" altLang="ja-JP" sz="1100">
              <a:solidFill>
                <a:schemeClr val="dk1"/>
              </a:solidFill>
              <a:effectLst/>
              <a:latin typeface="+mn-lt"/>
              <a:ea typeface="+mn-ea"/>
              <a:cs typeface="+mn-cs"/>
            </a:rPr>
            <a:t>償却率が低い施設の公営住宅については、建築年数が比較的新しいため比率が低くなっている。</a:t>
          </a:r>
          <a:endParaRPr lang="ja-JP" altLang="ja-JP" sz="1400">
            <a:effectLst/>
          </a:endParaRPr>
        </a:p>
        <a:p>
          <a:r>
            <a:rPr kumimoji="1" lang="ja-JP" altLang="en-US" sz="1100">
              <a:solidFill>
                <a:schemeClr val="dk1"/>
              </a:solidFill>
              <a:effectLst/>
              <a:latin typeface="+mn-lt"/>
              <a:ea typeface="+mn-ea"/>
              <a:cs typeface="+mn-cs"/>
            </a:rPr>
            <a:t>各施設の状況を踏まえ、個別施設計画の策定を行い、高根沢町公共施設等総合管理計画に基づく管理を図っていく。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56078</xdr:rowOff>
    </xdr:from>
    <xdr:ext cx="405111" cy="259045"/>
    <xdr:sp macro="" textlink="">
      <xdr:nvSpPr>
        <xdr:cNvPr id="75" name="【図書館】&#10;有形固定資産減価償却率該当値テキスト"/>
        <xdr:cNvSpPr txBox="1"/>
      </xdr:nvSpPr>
      <xdr:spPr>
        <a:xfrm>
          <a:off x="4673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128451</xdr:rowOff>
    </xdr:to>
    <xdr:cxnSp macro="">
      <xdr:nvCxnSpPr>
        <xdr:cNvPr id="77" name="直線コネクタ 76"/>
        <xdr:cNvCxnSpPr/>
      </xdr:nvCxnSpPr>
      <xdr:spPr>
        <a:xfrm>
          <a:off x="3797300" y="661416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99060</xdr:rowOff>
    </xdr:to>
    <xdr:cxnSp macro="">
      <xdr:nvCxnSpPr>
        <xdr:cNvPr id="79" name="直線コネクタ 78"/>
        <xdr:cNvCxnSpPr/>
      </xdr:nvCxnSpPr>
      <xdr:spPr>
        <a:xfrm>
          <a:off x="2908300" y="658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0"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1"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2"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3"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4" name="n_1mainValue【図書館】&#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109962</xdr:rowOff>
    </xdr:from>
    <xdr:ext cx="405111" cy="259045"/>
    <xdr:sp macro="" textlink="">
      <xdr:nvSpPr>
        <xdr:cNvPr id="85" name="n_2mainValue【図書館】&#10;有形固定資産減価償却率"/>
        <xdr:cNvSpPr txBox="1"/>
      </xdr:nvSpPr>
      <xdr:spPr>
        <a:xfrm>
          <a:off x="2705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09" name="直線コネクタ 108"/>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0"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1" name="直線コネクタ 110"/>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4"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5" name="フローチャート: 判断 11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6" name="フローチャート: 判断 115"/>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7" name="フローチャート: 判断 116"/>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18" name="フローチャート: 判断 117"/>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90170</xdr:rowOff>
    </xdr:from>
    <xdr:to>
      <xdr:col>36</xdr:col>
      <xdr:colOff>165100</xdr:colOff>
      <xdr:row>40</xdr:row>
      <xdr:rowOff>20320</xdr:rowOff>
    </xdr:to>
    <xdr:sp macro="" textlink="">
      <xdr:nvSpPr>
        <xdr:cNvPr id="119" name="フローチャート: 判断 118"/>
        <xdr:cNvSpPr/>
      </xdr:nvSpPr>
      <xdr:spPr>
        <a:xfrm>
          <a:off x="69215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25" name="楕円 124"/>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26"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27" name="楕円 126"/>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28" name="直線コネクタ 127"/>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29" name="楕円 128"/>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0" name="直線コネクタ 129"/>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1"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2"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3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34" name="n_4aveValue【図書館】&#10;一人当たり面積"/>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35"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36"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1" name="直線コネクタ 160"/>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3" name="直線コネクタ 16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64"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65" name="直線コネクタ 16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6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67" name="フローチャート: 判断 16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68" name="フローチャート: 判断 167"/>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9" name="フローチャート: 判断 168"/>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0" name="フローチャート: 判断 169"/>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71" name="フローチャート: 判断 170"/>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楕円 176"/>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78" name="【体育館・プール】&#10;有形固定資産減価償却率該当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55880</xdr:rowOff>
    </xdr:from>
    <xdr:to>
      <xdr:col>20</xdr:col>
      <xdr:colOff>38100</xdr:colOff>
      <xdr:row>62</xdr:row>
      <xdr:rowOff>157480</xdr:rowOff>
    </xdr:to>
    <xdr:sp macro="" textlink="">
      <xdr:nvSpPr>
        <xdr:cNvPr id="179" name="楕円 178"/>
        <xdr:cNvSpPr/>
      </xdr:nvSpPr>
      <xdr:spPr>
        <a:xfrm>
          <a:off x="3746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106680</xdr:rowOff>
    </xdr:from>
    <xdr:to>
      <xdr:col>24</xdr:col>
      <xdr:colOff>63500</xdr:colOff>
      <xdr:row>62</xdr:row>
      <xdr:rowOff>142875</xdr:rowOff>
    </xdr:to>
    <xdr:cxnSp macro="">
      <xdr:nvCxnSpPr>
        <xdr:cNvPr id="180" name="直線コネクタ 179"/>
        <xdr:cNvCxnSpPr/>
      </xdr:nvCxnSpPr>
      <xdr:spPr>
        <a:xfrm>
          <a:off x="3797300" y="10736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81" name="楕円 180"/>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106680</xdr:rowOff>
    </xdr:to>
    <xdr:cxnSp macro="">
      <xdr:nvCxnSpPr>
        <xdr:cNvPr id="182" name="直線コネクタ 181"/>
        <xdr:cNvCxnSpPr/>
      </xdr:nvCxnSpPr>
      <xdr:spPr>
        <a:xfrm>
          <a:off x="2908300" y="10698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83"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4"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186" name="n_4aveValue【体育館・プール】&#10;有形固定資産減価償却率"/>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148607</xdr:rowOff>
    </xdr:from>
    <xdr:ext cx="405111" cy="259045"/>
    <xdr:sp macro="" textlink="">
      <xdr:nvSpPr>
        <xdr:cNvPr id="187" name="n_1mainValue【体育館・プール】&#10;有形固定資産減価償却率"/>
        <xdr:cNvSpPr txBox="1"/>
      </xdr:nvSpPr>
      <xdr:spPr>
        <a:xfrm>
          <a:off x="3582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88" name="n_2mainValue【体育館・プー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12" name="直線コネクタ 211"/>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13"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14" name="直線コネクタ 213"/>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15"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16" name="直線コネクタ 215"/>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17"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18" name="フローチャート: 判断 217"/>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19" name="フローチャート: 判断 218"/>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0" name="フローチャート: 判断 219"/>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21" name="フローチャート: 判断 220"/>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165100</xdr:rowOff>
    </xdr:from>
    <xdr:to>
      <xdr:col>36</xdr:col>
      <xdr:colOff>165100</xdr:colOff>
      <xdr:row>63</xdr:row>
      <xdr:rowOff>95250</xdr:rowOff>
    </xdr:to>
    <xdr:sp macro="" textlink="">
      <xdr:nvSpPr>
        <xdr:cNvPr id="222" name="フローチャート: 判断 221"/>
        <xdr:cNvSpPr/>
      </xdr:nvSpPr>
      <xdr:spPr>
        <a:xfrm>
          <a:off x="6921500" y="1079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151130</xdr:rowOff>
    </xdr:from>
    <xdr:to>
      <xdr:col>55</xdr:col>
      <xdr:colOff>50800</xdr:colOff>
      <xdr:row>63</xdr:row>
      <xdr:rowOff>81280</xdr:rowOff>
    </xdr:to>
    <xdr:sp macro="" textlink="">
      <xdr:nvSpPr>
        <xdr:cNvPr id="228" name="楕円 227"/>
        <xdr:cNvSpPr/>
      </xdr:nvSpPr>
      <xdr:spPr>
        <a:xfrm>
          <a:off x="10426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129557</xdr:rowOff>
    </xdr:from>
    <xdr:ext cx="469744" cy="259045"/>
    <xdr:sp macro="" textlink="">
      <xdr:nvSpPr>
        <xdr:cNvPr id="229" name="【体育館・プール】&#10;一人当たり面積該当値テキスト"/>
        <xdr:cNvSpPr txBox="1"/>
      </xdr:nvSpPr>
      <xdr:spPr>
        <a:xfrm>
          <a:off x="10515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152400</xdr:rowOff>
    </xdr:from>
    <xdr:to>
      <xdr:col>50</xdr:col>
      <xdr:colOff>165100</xdr:colOff>
      <xdr:row>63</xdr:row>
      <xdr:rowOff>82550</xdr:rowOff>
    </xdr:to>
    <xdr:sp macro="" textlink="">
      <xdr:nvSpPr>
        <xdr:cNvPr id="230" name="楕円 229"/>
        <xdr:cNvSpPr/>
      </xdr:nvSpPr>
      <xdr:spPr>
        <a:xfrm>
          <a:off x="9588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30480</xdr:rowOff>
    </xdr:from>
    <xdr:to>
      <xdr:col>55</xdr:col>
      <xdr:colOff>0</xdr:colOff>
      <xdr:row>63</xdr:row>
      <xdr:rowOff>31750</xdr:rowOff>
    </xdr:to>
    <xdr:cxnSp macro="">
      <xdr:nvCxnSpPr>
        <xdr:cNvPr id="231" name="直線コネクタ 230"/>
        <xdr:cNvCxnSpPr/>
      </xdr:nvCxnSpPr>
      <xdr:spPr>
        <a:xfrm flipV="1">
          <a:off x="9639300" y="10831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152400</xdr:rowOff>
    </xdr:from>
    <xdr:to>
      <xdr:col>46</xdr:col>
      <xdr:colOff>38100</xdr:colOff>
      <xdr:row>63</xdr:row>
      <xdr:rowOff>82550</xdr:rowOff>
    </xdr:to>
    <xdr:sp macro="" textlink="">
      <xdr:nvSpPr>
        <xdr:cNvPr id="232" name="楕円 231"/>
        <xdr:cNvSpPr/>
      </xdr:nvSpPr>
      <xdr:spPr>
        <a:xfrm>
          <a:off x="8699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31750</xdr:rowOff>
    </xdr:from>
    <xdr:to>
      <xdr:col>50</xdr:col>
      <xdr:colOff>114300</xdr:colOff>
      <xdr:row>63</xdr:row>
      <xdr:rowOff>31750</xdr:rowOff>
    </xdr:to>
    <xdr:cxnSp macro="">
      <xdr:nvCxnSpPr>
        <xdr:cNvPr id="233" name="直線コネクタ 232"/>
        <xdr:cNvCxnSpPr/>
      </xdr:nvCxnSpPr>
      <xdr:spPr>
        <a:xfrm>
          <a:off x="8750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34"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35"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36"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37" name="n_4aveValue【体育館・プール】&#10;一人当たり面積"/>
        <xdr:cNvSpPr txBox="1"/>
      </xdr:nvSpPr>
      <xdr:spPr>
        <a:xfrm>
          <a:off x="6737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73677</xdr:rowOff>
    </xdr:from>
    <xdr:ext cx="469744" cy="259045"/>
    <xdr:sp macro="" textlink="">
      <xdr:nvSpPr>
        <xdr:cNvPr id="238" name="n_1mainValue【体育館・プール】&#10;一人当たり面積"/>
        <xdr:cNvSpPr txBox="1"/>
      </xdr:nvSpPr>
      <xdr:spPr>
        <a:xfrm>
          <a:off x="9391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73677</xdr:rowOff>
    </xdr:from>
    <xdr:ext cx="469744" cy="259045"/>
    <xdr:sp macro="" textlink="">
      <xdr:nvSpPr>
        <xdr:cNvPr id="239" name="n_2mainValue【体育館・プール】&#10;一人当たり面積"/>
        <xdr:cNvSpPr txBox="1"/>
      </xdr:nvSpPr>
      <xdr:spPr>
        <a:xfrm>
          <a:off x="8515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2" name="テキスト ボックス 25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0" name="テキスト ボックス 25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2" name="テキスト ボックス 26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64" name="直線コネクタ 263"/>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65"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66" name="直線コネクタ 265"/>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67"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68" name="直線コネクタ 26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269"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70" name="フローチャート: 判断 269"/>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71" name="フローチャート: 判断 270"/>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72" name="フローチャート: 判断 271"/>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73" name="フローチャート: 判断 272"/>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74" name="フローチャート: 判断 273"/>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80" name="楕円 279"/>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281" name="【福祉施設】&#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71120</xdr:rowOff>
    </xdr:from>
    <xdr:to>
      <xdr:col>20</xdr:col>
      <xdr:colOff>38100</xdr:colOff>
      <xdr:row>83</xdr:row>
      <xdr:rowOff>1270</xdr:rowOff>
    </xdr:to>
    <xdr:sp macro="" textlink="">
      <xdr:nvSpPr>
        <xdr:cNvPr id="282" name="楕円 281"/>
        <xdr:cNvSpPr/>
      </xdr:nvSpPr>
      <xdr:spPr>
        <a:xfrm>
          <a:off x="3746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160020</xdr:rowOff>
    </xdr:to>
    <xdr:cxnSp macro="">
      <xdr:nvCxnSpPr>
        <xdr:cNvPr id="283" name="直線コネクタ 282"/>
        <xdr:cNvCxnSpPr/>
      </xdr:nvCxnSpPr>
      <xdr:spPr>
        <a:xfrm>
          <a:off x="3797300" y="14180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84" name="楕円 283"/>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121920</xdr:rowOff>
    </xdr:to>
    <xdr:cxnSp macro="">
      <xdr:nvCxnSpPr>
        <xdr:cNvPr id="285" name="直線コネクタ 284"/>
        <xdr:cNvCxnSpPr/>
      </xdr:nvCxnSpPr>
      <xdr:spPr>
        <a:xfrm>
          <a:off x="2908300" y="14140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86"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149241</xdr:rowOff>
    </xdr:from>
    <xdr:ext cx="405111" cy="259045"/>
    <xdr:sp macro="" textlink="">
      <xdr:nvSpPr>
        <xdr:cNvPr id="287" name="n_2aveValue【福祉施設】&#10;有形固定資産減価償却率"/>
        <xdr:cNvSpPr txBox="1"/>
      </xdr:nvSpPr>
      <xdr:spPr>
        <a:xfrm>
          <a:off x="2705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88" name="n_3ave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89"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163847</xdr:rowOff>
    </xdr:from>
    <xdr:ext cx="405111" cy="259045"/>
    <xdr:sp macro="" textlink="">
      <xdr:nvSpPr>
        <xdr:cNvPr id="290" name="n_1mainValue【福祉施設】&#10;有形固定資産減価償却率"/>
        <xdr:cNvSpPr txBox="1"/>
      </xdr:nvSpPr>
      <xdr:spPr>
        <a:xfrm>
          <a:off x="35820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91"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15" name="直線コネクタ 314"/>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16"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17" name="直線コネクタ 316"/>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18"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19" name="直線コネクタ 318"/>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20"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21" name="フローチャート: 判断 320"/>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22" name="フローチャート: 判断 321"/>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23" name="フローチャート: 判断 32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24" name="フローチャート: 判断 323"/>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97789</xdr:rowOff>
    </xdr:from>
    <xdr:to>
      <xdr:col>36</xdr:col>
      <xdr:colOff>165100</xdr:colOff>
      <xdr:row>85</xdr:row>
      <xdr:rowOff>27939</xdr:rowOff>
    </xdr:to>
    <xdr:sp macro="" textlink="">
      <xdr:nvSpPr>
        <xdr:cNvPr id="325" name="フローチャート: 判断 324"/>
        <xdr:cNvSpPr/>
      </xdr:nvSpPr>
      <xdr:spPr>
        <a:xfrm>
          <a:off x="6921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31" name="楕円 330"/>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32"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33" name="楕円 332"/>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34" name="直線コネクタ 333"/>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35" name="楕円 334"/>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36" name="直線コネクタ 335"/>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37"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38"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39"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44466</xdr:rowOff>
    </xdr:from>
    <xdr:ext cx="469744" cy="259045"/>
    <xdr:sp macro="" textlink="">
      <xdr:nvSpPr>
        <xdr:cNvPr id="340" name="n_4aveValue【福祉施設】&#10;一人当たり面積"/>
        <xdr:cNvSpPr txBox="1"/>
      </xdr:nvSpPr>
      <xdr:spPr>
        <a:xfrm>
          <a:off x="6737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41"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42"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4" name="直線コネクタ 35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5" name="テキスト ボックス 35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6" name="直線コネクタ 35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7" name="テキスト ボックス 35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8" name="直線コネクタ 35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9" name="テキスト ボックス 35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0" name="直線コネクタ 35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1" name="テキスト ボックス 36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3" name="テキスト ボックス 36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65" name="直線コネクタ 364"/>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66"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67" name="直線コネクタ 366"/>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68"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69" name="直線コネクタ 368"/>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153433</xdr:rowOff>
    </xdr:from>
    <xdr:ext cx="405111" cy="259045"/>
    <xdr:sp macro="" textlink="">
      <xdr:nvSpPr>
        <xdr:cNvPr id="370" name="【市民会館】&#10;有形固定資産減価償却率平均値テキスト"/>
        <xdr:cNvSpPr txBox="1"/>
      </xdr:nvSpPr>
      <xdr:spPr>
        <a:xfrm>
          <a:off x="4673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71" name="フローチャート: 判断 370"/>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72" name="フローチャート: 判断 371"/>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73" name="フローチャート: 判断 372"/>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74" name="フローチャート: 判断 373"/>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61976</xdr:rowOff>
    </xdr:from>
    <xdr:to>
      <xdr:col>6</xdr:col>
      <xdr:colOff>38100</xdr:colOff>
      <xdr:row>104</xdr:row>
      <xdr:rowOff>163576</xdr:rowOff>
    </xdr:to>
    <xdr:sp macro="" textlink="">
      <xdr:nvSpPr>
        <xdr:cNvPr id="375" name="フローチャート: 判断 374"/>
        <xdr:cNvSpPr/>
      </xdr:nvSpPr>
      <xdr:spPr>
        <a:xfrm>
          <a:off x="10795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144272</xdr:rowOff>
    </xdr:from>
    <xdr:to>
      <xdr:col>24</xdr:col>
      <xdr:colOff>114300</xdr:colOff>
      <xdr:row>108</xdr:row>
      <xdr:rowOff>74422</xdr:rowOff>
    </xdr:to>
    <xdr:sp macro="" textlink="">
      <xdr:nvSpPr>
        <xdr:cNvPr id="381" name="楕円 380"/>
        <xdr:cNvSpPr/>
      </xdr:nvSpPr>
      <xdr:spPr>
        <a:xfrm>
          <a:off x="45847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59199</xdr:rowOff>
    </xdr:from>
    <xdr:ext cx="405111" cy="259045"/>
    <xdr:sp macro="" textlink="">
      <xdr:nvSpPr>
        <xdr:cNvPr id="382" name="【市民会館】&#10;有形固定資産減価償却率該当値テキスト"/>
        <xdr:cNvSpPr txBox="1"/>
      </xdr:nvSpPr>
      <xdr:spPr>
        <a:xfrm>
          <a:off x="4673600" y="18404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96265</xdr:rowOff>
    </xdr:from>
    <xdr:to>
      <xdr:col>20</xdr:col>
      <xdr:colOff>38100</xdr:colOff>
      <xdr:row>108</xdr:row>
      <xdr:rowOff>26415</xdr:rowOff>
    </xdr:to>
    <xdr:sp macro="" textlink="">
      <xdr:nvSpPr>
        <xdr:cNvPr id="383" name="楕円 382"/>
        <xdr:cNvSpPr/>
      </xdr:nvSpPr>
      <xdr:spPr>
        <a:xfrm>
          <a:off x="3746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147065</xdr:rowOff>
    </xdr:from>
    <xdr:to>
      <xdr:col>24</xdr:col>
      <xdr:colOff>63500</xdr:colOff>
      <xdr:row>108</xdr:row>
      <xdr:rowOff>23622</xdr:rowOff>
    </xdr:to>
    <xdr:cxnSp macro="">
      <xdr:nvCxnSpPr>
        <xdr:cNvPr id="384" name="直線コネクタ 383"/>
        <xdr:cNvCxnSpPr/>
      </xdr:nvCxnSpPr>
      <xdr:spPr>
        <a:xfrm>
          <a:off x="3797300" y="184922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48261</xdr:rowOff>
    </xdr:from>
    <xdr:to>
      <xdr:col>15</xdr:col>
      <xdr:colOff>101600</xdr:colOff>
      <xdr:row>107</xdr:row>
      <xdr:rowOff>149861</xdr:rowOff>
    </xdr:to>
    <xdr:sp macro="" textlink="">
      <xdr:nvSpPr>
        <xdr:cNvPr id="385" name="楕円 384"/>
        <xdr:cNvSpPr/>
      </xdr:nvSpPr>
      <xdr:spPr>
        <a:xfrm>
          <a:off x="2857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99061</xdr:rowOff>
    </xdr:from>
    <xdr:to>
      <xdr:col>19</xdr:col>
      <xdr:colOff>177800</xdr:colOff>
      <xdr:row>107</xdr:row>
      <xdr:rowOff>147065</xdr:rowOff>
    </xdr:to>
    <xdr:cxnSp macro="">
      <xdr:nvCxnSpPr>
        <xdr:cNvPr id="386" name="直線コネクタ 385"/>
        <xdr:cNvCxnSpPr/>
      </xdr:nvCxnSpPr>
      <xdr:spPr>
        <a:xfrm>
          <a:off x="2908300" y="184442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49801</xdr:rowOff>
    </xdr:from>
    <xdr:ext cx="405111" cy="259045"/>
    <xdr:sp macro="" textlink="">
      <xdr:nvSpPr>
        <xdr:cNvPr id="387" name="n_1aveValue【市民会館】&#10;有形固定資産減価償却率"/>
        <xdr:cNvSpPr txBox="1"/>
      </xdr:nvSpPr>
      <xdr:spPr>
        <a:xfrm>
          <a:off x="35820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88"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89" name="n_3aveValue【市民会館】&#10;有形固定資産減価償却率"/>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8653</xdr:rowOff>
    </xdr:from>
    <xdr:ext cx="405111" cy="259045"/>
    <xdr:sp macro="" textlink="">
      <xdr:nvSpPr>
        <xdr:cNvPr id="390" name="n_4aveValue【市民会館】&#10;有形固定資産減価償却率"/>
        <xdr:cNvSpPr txBox="1"/>
      </xdr:nvSpPr>
      <xdr:spPr>
        <a:xfrm>
          <a:off x="927744" y="1766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17542</xdr:rowOff>
    </xdr:from>
    <xdr:ext cx="405111" cy="259045"/>
    <xdr:sp macro="" textlink="">
      <xdr:nvSpPr>
        <xdr:cNvPr id="391" name="n_1mainValue【市民会館】&#10;有形固定資産減価償却率"/>
        <xdr:cNvSpPr txBox="1"/>
      </xdr:nvSpPr>
      <xdr:spPr>
        <a:xfrm>
          <a:off x="3582044" y="185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140988</xdr:rowOff>
    </xdr:from>
    <xdr:ext cx="405111" cy="259045"/>
    <xdr:sp macro="" textlink="">
      <xdr:nvSpPr>
        <xdr:cNvPr id="392" name="n_2mainValue【市民会館】&#10;有形固定資産減価償却率"/>
        <xdr:cNvSpPr txBox="1"/>
      </xdr:nvSpPr>
      <xdr:spPr>
        <a:xfrm>
          <a:off x="2705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3" name="直線コネクタ 4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4" name="テキスト ボックス 40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5" name="直線コネクタ 4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6" name="テキスト ボックス 40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7" name="直線コネクタ 4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8" name="テキスト ボックス 40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9" name="直線コネクタ 4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0" name="テキスト ボックス 40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1" name="直線コネクタ 4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2" name="テキスト ボックス 41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16" name="直線コネクタ 415"/>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1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18" name="直線コネクタ 41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19"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20" name="直線コネクタ 419"/>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166388</xdr:rowOff>
    </xdr:from>
    <xdr:ext cx="469744" cy="259045"/>
    <xdr:sp macro="" textlink="">
      <xdr:nvSpPr>
        <xdr:cNvPr id="421" name="【市民会館】&#10;一人当たり面積平均値テキスト"/>
        <xdr:cNvSpPr txBox="1"/>
      </xdr:nvSpPr>
      <xdr:spPr>
        <a:xfrm>
          <a:off x="10515600" y="1782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22" name="フローチャート: 判断 421"/>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23" name="フローチャート: 判断 422"/>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24" name="フローチャート: 判断 423"/>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25" name="フローチャート: 判断 424"/>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63500</xdr:rowOff>
    </xdr:from>
    <xdr:to>
      <xdr:col>36</xdr:col>
      <xdr:colOff>165100</xdr:colOff>
      <xdr:row>105</xdr:row>
      <xdr:rowOff>165100</xdr:rowOff>
    </xdr:to>
    <xdr:sp macro="" textlink="">
      <xdr:nvSpPr>
        <xdr:cNvPr id="426" name="フローチャート: 判断 425"/>
        <xdr:cNvSpPr/>
      </xdr:nvSpPr>
      <xdr:spPr>
        <a:xfrm>
          <a:off x="692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32" name="楕円 431"/>
        <xdr:cNvSpPr/>
      </xdr:nvSpPr>
      <xdr:spPr>
        <a:xfrm>
          <a:off x="10426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144797</xdr:rowOff>
    </xdr:from>
    <xdr:ext cx="469744" cy="259045"/>
    <xdr:sp macro="" textlink="">
      <xdr:nvSpPr>
        <xdr:cNvPr id="433" name="【市民会館】&#10;一人当たり面積該当値テキスト"/>
        <xdr:cNvSpPr txBox="1"/>
      </xdr:nvSpPr>
      <xdr:spPr>
        <a:xfrm>
          <a:off x="10515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34" name="楕円 433"/>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45720</xdr:rowOff>
    </xdr:from>
    <xdr:to>
      <xdr:col>55</xdr:col>
      <xdr:colOff>0</xdr:colOff>
      <xdr:row>106</xdr:row>
      <xdr:rowOff>49530</xdr:rowOff>
    </xdr:to>
    <xdr:cxnSp macro="">
      <xdr:nvCxnSpPr>
        <xdr:cNvPr id="435" name="直線コネクタ 434"/>
        <xdr:cNvCxnSpPr/>
      </xdr:nvCxnSpPr>
      <xdr:spPr>
        <a:xfrm flipV="1">
          <a:off x="9639300" y="18219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36" name="楕円 435"/>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49530</xdr:rowOff>
    </xdr:to>
    <xdr:cxnSp macro="">
      <xdr:nvCxnSpPr>
        <xdr:cNvPr id="437" name="直線コネクタ 436"/>
        <xdr:cNvCxnSpPr/>
      </xdr:nvCxnSpPr>
      <xdr:spPr>
        <a:xfrm>
          <a:off x="8750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38"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39" name="n_2aveValue【市民会館】&#10;一人当たり面積"/>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440" name="n_3aveValue【市民会館】&#10;一人当たり面積"/>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10177</xdr:rowOff>
    </xdr:from>
    <xdr:ext cx="469744" cy="259045"/>
    <xdr:sp macro="" textlink="">
      <xdr:nvSpPr>
        <xdr:cNvPr id="441" name="n_4aveValue【市民会館】&#10;一人当たり面積"/>
        <xdr:cNvSpPr txBox="1"/>
      </xdr:nvSpPr>
      <xdr:spPr>
        <a:xfrm>
          <a:off x="6737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91457</xdr:rowOff>
    </xdr:from>
    <xdr:ext cx="469744" cy="259045"/>
    <xdr:sp macro="" textlink="">
      <xdr:nvSpPr>
        <xdr:cNvPr id="442" name="n_1mainValue【市民会館】&#10;一人当たり面積"/>
        <xdr:cNvSpPr txBox="1"/>
      </xdr:nvSpPr>
      <xdr:spPr>
        <a:xfrm>
          <a:off x="9391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43" name="n_2mainValue【市民会館】&#10;一人当たり面積"/>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2" name="テキスト ボックス 4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80" name="テキスト ボックス 47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83" name="直線コネクタ 482"/>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84"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85" name="直線コネクタ 484"/>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86"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87" name="直線コネクタ 486"/>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88"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89" name="フローチャート: 判断 488"/>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490" name="フローチャート: 判断 489"/>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491" name="フローチャート: 判断 490"/>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492" name="フローチャート: 判断 491"/>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493" name="フローチャート: 判断 492"/>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4" name="テキスト ボックス 4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5" name="テキスト ボックス 4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6" name="テキスト ボックス 4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7" name="テキスト ボックス 4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8" name="テキスト ボックス 4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499" name="楕円 498"/>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80027</xdr:rowOff>
    </xdr:from>
    <xdr:ext cx="405111" cy="259045"/>
    <xdr:sp macro="" textlink="">
      <xdr:nvSpPr>
        <xdr:cNvPr id="500" name="【保健センター・保健所】&#10;有形固定資産減価償却率該当値テキスト"/>
        <xdr:cNvSpPr txBox="1"/>
      </xdr:nvSpPr>
      <xdr:spPr>
        <a:xfrm>
          <a:off x="163576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501" name="楕円 500"/>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152400</xdr:rowOff>
    </xdr:to>
    <xdr:cxnSp macro="">
      <xdr:nvCxnSpPr>
        <xdr:cNvPr id="502" name="直線コネクタ 501"/>
        <xdr:cNvCxnSpPr/>
      </xdr:nvCxnSpPr>
      <xdr:spPr>
        <a:xfrm>
          <a:off x="15481300" y="1074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503" name="楕円 502"/>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114300</xdr:rowOff>
    </xdr:to>
    <xdr:cxnSp macro="">
      <xdr:nvCxnSpPr>
        <xdr:cNvPr id="504" name="直線コネクタ 503"/>
        <xdr:cNvCxnSpPr/>
      </xdr:nvCxnSpPr>
      <xdr:spPr>
        <a:xfrm>
          <a:off x="14592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05"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06"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07"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08" name="n_4aveValue【保健センター・保健所】&#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509"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510" name="n_2mainValue【保健センター・保健所】&#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34" name="直線コネクタ 533"/>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6" name="直線コネクタ 53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3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38" name="直線コネクタ 53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39"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40" name="フローチャート: 判断 53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41" name="フローチャート: 判断 540"/>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2" name="フローチャート: 判断 54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43" name="フローチャート: 判断 542"/>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93980</xdr:rowOff>
    </xdr:from>
    <xdr:to>
      <xdr:col>98</xdr:col>
      <xdr:colOff>38100</xdr:colOff>
      <xdr:row>63</xdr:row>
      <xdr:rowOff>24130</xdr:rowOff>
    </xdr:to>
    <xdr:sp macro="" textlink="">
      <xdr:nvSpPr>
        <xdr:cNvPr id="544" name="フローチャート: 判断 543"/>
        <xdr:cNvSpPr/>
      </xdr:nvSpPr>
      <xdr:spPr>
        <a:xfrm>
          <a:off x="18605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5" name="テキスト ボックス 5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6" name="テキスト ボックス 5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7" name="テキスト ボックス 5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8" name="テキスト ボックス 5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9" name="テキスト ボックス 5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50" name="楕円 549"/>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551"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52" name="楕円 551"/>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553" name="直線コネクタ 552"/>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554" name="楕円 553"/>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xdr:rowOff>
    </xdr:from>
    <xdr:to>
      <xdr:col>111</xdr:col>
      <xdr:colOff>177800</xdr:colOff>
      <xdr:row>64</xdr:row>
      <xdr:rowOff>3810</xdr:rowOff>
    </xdr:to>
    <xdr:cxnSp macro="">
      <xdr:nvCxnSpPr>
        <xdr:cNvPr id="555" name="直線コネクタ 554"/>
        <xdr:cNvCxnSpPr/>
      </xdr:nvCxnSpPr>
      <xdr:spPr>
        <a:xfrm>
          <a:off x="20434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56"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57"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58"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40657</xdr:rowOff>
    </xdr:from>
    <xdr:ext cx="469744" cy="259045"/>
    <xdr:sp macro="" textlink="">
      <xdr:nvSpPr>
        <xdr:cNvPr id="559" name="n_4aveValue【保健センター・保健所】&#10;一人当たり面積"/>
        <xdr:cNvSpPr txBox="1"/>
      </xdr:nvSpPr>
      <xdr:spPr>
        <a:xfrm>
          <a:off x="18421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60"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561" name="n_2mainValue【保健センター・保健所】&#10;一人当たり面積"/>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74" name="テキスト ボックス 57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84" name="テキスト ボックス 58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587" name="直線コネクタ 586"/>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588"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589" name="直線コネクタ 588"/>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590"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91" name="直線コネクタ 590"/>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592"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593" name="フローチャート: 判断 592"/>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594" name="フローチャート: 判断 593"/>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95" name="フローチャート: 判断 594"/>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596" name="フローチャート: 判断 595"/>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97" name="フローチャート: 判断 596"/>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116295</xdr:rowOff>
    </xdr:from>
    <xdr:to>
      <xdr:col>85</xdr:col>
      <xdr:colOff>177800</xdr:colOff>
      <xdr:row>87</xdr:row>
      <xdr:rowOff>46445</xdr:rowOff>
    </xdr:to>
    <xdr:sp macro="" textlink="">
      <xdr:nvSpPr>
        <xdr:cNvPr id="603" name="楕円 602"/>
        <xdr:cNvSpPr/>
      </xdr:nvSpPr>
      <xdr:spPr>
        <a:xfrm>
          <a:off x="162687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31222</xdr:rowOff>
    </xdr:from>
    <xdr:ext cx="405111" cy="259045"/>
    <xdr:sp macro="" textlink="">
      <xdr:nvSpPr>
        <xdr:cNvPr id="604" name="【消防施設】&#10;有形固定資産減価償却率該当値テキスト"/>
        <xdr:cNvSpPr txBox="1"/>
      </xdr:nvSpPr>
      <xdr:spPr>
        <a:xfrm>
          <a:off x="16357600" y="1477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108131</xdr:rowOff>
    </xdr:from>
    <xdr:to>
      <xdr:col>81</xdr:col>
      <xdr:colOff>101600</xdr:colOff>
      <xdr:row>87</xdr:row>
      <xdr:rowOff>38281</xdr:rowOff>
    </xdr:to>
    <xdr:sp macro="" textlink="">
      <xdr:nvSpPr>
        <xdr:cNvPr id="605" name="楕円 604"/>
        <xdr:cNvSpPr/>
      </xdr:nvSpPr>
      <xdr:spPr>
        <a:xfrm>
          <a:off x="15430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158931</xdr:rowOff>
    </xdr:from>
    <xdr:to>
      <xdr:col>85</xdr:col>
      <xdr:colOff>127000</xdr:colOff>
      <xdr:row>86</xdr:row>
      <xdr:rowOff>167095</xdr:rowOff>
    </xdr:to>
    <xdr:cxnSp macro="">
      <xdr:nvCxnSpPr>
        <xdr:cNvPr id="606" name="直線コネクタ 605"/>
        <xdr:cNvCxnSpPr/>
      </xdr:nvCxnSpPr>
      <xdr:spPr>
        <a:xfrm>
          <a:off x="15481300" y="1490363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8527</xdr:rowOff>
    </xdr:from>
    <xdr:to>
      <xdr:col>76</xdr:col>
      <xdr:colOff>165100</xdr:colOff>
      <xdr:row>82</xdr:row>
      <xdr:rowOff>110127</xdr:rowOff>
    </xdr:to>
    <xdr:sp macro="" textlink="">
      <xdr:nvSpPr>
        <xdr:cNvPr id="607" name="楕円 606"/>
        <xdr:cNvSpPr/>
      </xdr:nvSpPr>
      <xdr:spPr>
        <a:xfrm>
          <a:off x="14541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59327</xdr:rowOff>
    </xdr:from>
    <xdr:to>
      <xdr:col>81</xdr:col>
      <xdr:colOff>50800</xdr:colOff>
      <xdr:row>86</xdr:row>
      <xdr:rowOff>158931</xdr:rowOff>
    </xdr:to>
    <xdr:cxnSp macro="">
      <xdr:nvCxnSpPr>
        <xdr:cNvPr id="608" name="直線コネクタ 607"/>
        <xdr:cNvCxnSpPr/>
      </xdr:nvCxnSpPr>
      <xdr:spPr>
        <a:xfrm>
          <a:off x="14592300" y="14118227"/>
          <a:ext cx="8890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609"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10"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11" name="n_3aveValue【消防施設】&#10;有形固定資産減価償却率"/>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12"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29408</xdr:rowOff>
    </xdr:from>
    <xdr:ext cx="405111" cy="259045"/>
    <xdr:sp macro="" textlink="">
      <xdr:nvSpPr>
        <xdr:cNvPr id="613" name="n_1mainValue【消防施設】&#10;有形固定資産減価償却率"/>
        <xdr:cNvSpPr txBox="1"/>
      </xdr:nvSpPr>
      <xdr:spPr>
        <a:xfrm>
          <a:off x="152660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101254</xdr:rowOff>
    </xdr:from>
    <xdr:ext cx="405111" cy="259045"/>
    <xdr:sp macro="" textlink="">
      <xdr:nvSpPr>
        <xdr:cNvPr id="614" name="n_2mainValue【消防施設】&#10;有形固定資産減価償却率"/>
        <xdr:cNvSpPr txBox="1"/>
      </xdr:nvSpPr>
      <xdr:spPr>
        <a:xfrm>
          <a:off x="143897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38" name="直線コネクタ 637"/>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39"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40" name="直線コネクタ 639"/>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41"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42" name="直線コネクタ 641"/>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43"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44" name="フローチャート: 判断 643"/>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45" name="フローチャート: 判断 644"/>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46" name="フローチャート: 判断 645"/>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47" name="フローチャート: 判断 646"/>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149861</xdr:rowOff>
    </xdr:from>
    <xdr:to>
      <xdr:col>98</xdr:col>
      <xdr:colOff>38100</xdr:colOff>
      <xdr:row>86</xdr:row>
      <xdr:rowOff>80011</xdr:rowOff>
    </xdr:to>
    <xdr:sp macro="" textlink="">
      <xdr:nvSpPr>
        <xdr:cNvPr id="648" name="フローチャート: 判断 647"/>
        <xdr:cNvSpPr/>
      </xdr:nvSpPr>
      <xdr:spPr>
        <a:xfrm>
          <a:off x="186055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54" name="楕円 653"/>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55" name="【消防施設】&#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56" name="楕円 655"/>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57" name="直線コネクタ 656"/>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38100</xdr:rowOff>
    </xdr:from>
    <xdr:to>
      <xdr:col>107</xdr:col>
      <xdr:colOff>101600</xdr:colOff>
      <xdr:row>86</xdr:row>
      <xdr:rowOff>139700</xdr:rowOff>
    </xdr:to>
    <xdr:sp macro="" textlink="">
      <xdr:nvSpPr>
        <xdr:cNvPr id="658" name="楕円 657"/>
        <xdr:cNvSpPr/>
      </xdr:nvSpPr>
      <xdr:spPr>
        <a:xfrm>
          <a:off x="20383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88900</xdr:rowOff>
    </xdr:from>
    <xdr:to>
      <xdr:col>111</xdr:col>
      <xdr:colOff>177800</xdr:colOff>
      <xdr:row>86</xdr:row>
      <xdr:rowOff>88900</xdr:rowOff>
    </xdr:to>
    <xdr:cxnSp macro="">
      <xdr:nvCxnSpPr>
        <xdr:cNvPr id="659" name="直線コネクタ 658"/>
        <xdr:cNvCxnSpPr/>
      </xdr:nvCxnSpPr>
      <xdr:spPr>
        <a:xfrm>
          <a:off x="20434300" y="1483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60"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61"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62"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96538</xdr:rowOff>
    </xdr:from>
    <xdr:ext cx="469744" cy="259045"/>
    <xdr:sp macro="" textlink="">
      <xdr:nvSpPr>
        <xdr:cNvPr id="663" name="n_4aveValue【消防施設】&#10;一人当たり面積"/>
        <xdr:cNvSpPr txBox="1"/>
      </xdr:nvSpPr>
      <xdr:spPr>
        <a:xfrm>
          <a:off x="18421427"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64" name="n_1mainValue【消防施設】&#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65" name="n_2mainValue【消防施設】&#10;一人当たり面積"/>
        <xdr:cNvSpPr txBox="1"/>
      </xdr:nvSpPr>
      <xdr:spPr>
        <a:xfrm>
          <a:off x="201994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6" name="正方形/長方形 6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7" name="正方形/長方形 6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8" name="正方形/長方形 6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9" name="正方形/長方形 6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0" name="正方形/長方形 6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1" name="正方形/長方形 6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2" name="正方形/長方形 6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正方形/長方形 6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4" name="テキスト ボックス 6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5" name="直線コネクタ 6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6" name="テキスト ボックス 67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8" name="テキスト ボックス 67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8" name="テキスト ボックス 68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91" name="直線コネクタ 690"/>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92"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93" name="直線コネクタ 692"/>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94"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5" name="直線コネクタ 69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696"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697" name="フローチャート: 判断 696"/>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698" name="フローチャート: 判断 697"/>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99" name="フローチャート: 判断 698"/>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00" name="フローチャート: 判断 699"/>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01" name="フローチャート: 判断 70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157662</xdr:rowOff>
    </xdr:from>
    <xdr:to>
      <xdr:col>85</xdr:col>
      <xdr:colOff>177800</xdr:colOff>
      <xdr:row>108</xdr:row>
      <xdr:rowOff>87812</xdr:rowOff>
    </xdr:to>
    <xdr:sp macro="" textlink="">
      <xdr:nvSpPr>
        <xdr:cNvPr id="707" name="楕円 706"/>
        <xdr:cNvSpPr/>
      </xdr:nvSpPr>
      <xdr:spPr>
        <a:xfrm>
          <a:off x="16268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136089</xdr:rowOff>
    </xdr:from>
    <xdr:ext cx="405111" cy="259045"/>
    <xdr:sp macro="" textlink="">
      <xdr:nvSpPr>
        <xdr:cNvPr id="708" name="【庁舎】&#10;有形固定資産減価償却率該当値テキスト"/>
        <xdr:cNvSpPr txBox="1"/>
      </xdr:nvSpPr>
      <xdr:spPr>
        <a:xfrm>
          <a:off x="16357600" y="1848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136434</xdr:rowOff>
    </xdr:from>
    <xdr:to>
      <xdr:col>81</xdr:col>
      <xdr:colOff>101600</xdr:colOff>
      <xdr:row>108</xdr:row>
      <xdr:rowOff>66584</xdr:rowOff>
    </xdr:to>
    <xdr:sp macro="" textlink="">
      <xdr:nvSpPr>
        <xdr:cNvPr id="709" name="楕円 708"/>
        <xdr:cNvSpPr/>
      </xdr:nvSpPr>
      <xdr:spPr>
        <a:xfrm>
          <a:off x="15430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15784</xdr:rowOff>
    </xdr:from>
    <xdr:to>
      <xdr:col>85</xdr:col>
      <xdr:colOff>127000</xdr:colOff>
      <xdr:row>108</xdr:row>
      <xdr:rowOff>37012</xdr:rowOff>
    </xdr:to>
    <xdr:cxnSp macro="">
      <xdr:nvCxnSpPr>
        <xdr:cNvPr id="710" name="直線コネクタ 709"/>
        <xdr:cNvCxnSpPr/>
      </xdr:nvCxnSpPr>
      <xdr:spPr>
        <a:xfrm>
          <a:off x="15481300" y="185323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711" name="楕円 710"/>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15784</xdr:rowOff>
    </xdr:to>
    <xdr:cxnSp macro="">
      <xdr:nvCxnSpPr>
        <xdr:cNvPr id="712" name="直線コネクタ 711"/>
        <xdr:cNvCxnSpPr/>
      </xdr:nvCxnSpPr>
      <xdr:spPr>
        <a:xfrm>
          <a:off x="14592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713"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714"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715"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1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57711</xdr:rowOff>
    </xdr:from>
    <xdr:ext cx="405111" cy="259045"/>
    <xdr:sp macro="" textlink="">
      <xdr:nvSpPr>
        <xdr:cNvPr id="717" name="n_1mainValue【庁舎】&#10;有形固定資産減価償却率"/>
        <xdr:cNvSpPr txBox="1"/>
      </xdr:nvSpPr>
      <xdr:spPr>
        <a:xfrm>
          <a:off x="152660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718"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9" name="正方形/長方形 7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0" name="正方形/長方形 7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1" name="正方形/長方形 7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2" name="正方形/長方形 7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3" name="正方形/長方形 7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4" name="正方形/長方形 7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5" name="正方形/長方形 7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6" name="正方形/長方形 7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7" name="テキスト ボックス 7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8" name="直線コネクタ 7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9" name="直線コネクタ 72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0" name="テキスト ボックス 72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1" name="直線コネクタ 73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2" name="テキスト ボックス 73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3" name="直線コネクタ 73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4" name="テキスト ボックス 73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5" name="直線コネクタ 73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6" name="テキスト ボックス 73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7" name="直線コネクタ 73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8" name="テキスト ボックス 73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9" name="直線コネクタ 73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0" name="テキスト ボックス 73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44" name="直線コネクタ 743"/>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45"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46" name="直線コネクタ 745"/>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47"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48" name="直線コネクタ 747"/>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49"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50" name="フローチャート: 判断 749"/>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51" name="フローチャート: 判断 750"/>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52" name="フローチャート: 判断 751"/>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53" name="フローチャート: 判断 752"/>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5806</xdr:rowOff>
    </xdr:from>
    <xdr:to>
      <xdr:col>98</xdr:col>
      <xdr:colOff>38100</xdr:colOff>
      <xdr:row>107</xdr:row>
      <xdr:rowOff>107406</xdr:rowOff>
    </xdr:to>
    <xdr:sp macro="" textlink="">
      <xdr:nvSpPr>
        <xdr:cNvPr id="754" name="フローチャート: 判断 753"/>
        <xdr:cNvSpPr/>
      </xdr:nvSpPr>
      <xdr:spPr>
        <a:xfrm>
          <a:off x="18605500" y="1835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149498</xdr:rowOff>
    </xdr:from>
    <xdr:to>
      <xdr:col>116</xdr:col>
      <xdr:colOff>114300</xdr:colOff>
      <xdr:row>108</xdr:row>
      <xdr:rowOff>79648</xdr:rowOff>
    </xdr:to>
    <xdr:sp macro="" textlink="">
      <xdr:nvSpPr>
        <xdr:cNvPr id="760" name="楕円 759"/>
        <xdr:cNvSpPr/>
      </xdr:nvSpPr>
      <xdr:spPr>
        <a:xfrm>
          <a:off x="22110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127925</xdr:rowOff>
    </xdr:from>
    <xdr:ext cx="469744" cy="259045"/>
    <xdr:sp macro="" textlink="">
      <xdr:nvSpPr>
        <xdr:cNvPr id="761" name="【庁舎】&#10;一人当たり面積該当値テキスト"/>
        <xdr:cNvSpPr txBox="1"/>
      </xdr:nvSpPr>
      <xdr:spPr>
        <a:xfrm>
          <a:off x="22199600"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62" name="楕円 761"/>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28848</xdr:rowOff>
    </xdr:from>
    <xdr:to>
      <xdr:col>116</xdr:col>
      <xdr:colOff>63500</xdr:colOff>
      <xdr:row>108</xdr:row>
      <xdr:rowOff>30480</xdr:rowOff>
    </xdr:to>
    <xdr:cxnSp macro="">
      <xdr:nvCxnSpPr>
        <xdr:cNvPr id="763" name="直線コネクタ 762"/>
        <xdr:cNvCxnSpPr/>
      </xdr:nvCxnSpPr>
      <xdr:spPr>
        <a:xfrm flipV="1">
          <a:off x="21323300" y="1854544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64" name="楕円 763"/>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765" name="直線コネクタ 764"/>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766"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767"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68"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123933</xdr:rowOff>
    </xdr:from>
    <xdr:ext cx="469744" cy="259045"/>
    <xdr:sp macro="" textlink="">
      <xdr:nvSpPr>
        <xdr:cNvPr id="769" name="n_4aveValue【庁舎】&#10;一人当たり面積"/>
        <xdr:cNvSpPr txBox="1"/>
      </xdr:nvSpPr>
      <xdr:spPr>
        <a:xfrm>
          <a:off x="18421427" y="1812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70" name="n_1mainValue【庁舎】&#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71" name="n_2mainValue【庁舎】&#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a:t>
          </a:r>
          <a:r>
            <a:rPr kumimoji="1" lang="ja-JP" altLang="en-US" sz="1100">
              <a:solidFill>
                <a:schemeClr val="dk1"/>
              </a:solidFill>
              <a:effectLst/>
              <a:latin typeface="+mn-lt"/>
              <a:ea typeface="+mn-ea"/>
              <a:cs typeface="+mn-cs"/>
            </a:rPr>
            <a:t>は高い傾向であり、その中でも特に高い</a:t>
          </a:r>
          <a:r>
            <a:rPr kumimoji="1" lang="ja-JP" altLang="ja-JP" sz="1100">
              <a:solidFill>
                <a:schemeClr val="dk1"/>
              </a:solidFill>
              <a:effectLst/>
              <a:latin typeface="+mn-lt"/>
              <a:ea typeface="+mn-ea"/>
              <a:cs typeface="+mn-cs"/>
            </a:rPr>
            <a:t>施設は、体育館・プール、</a:t>
          </a:r>
          <a:r>
            <a:rPr kumimoji="1" lang="ja-JP" altLang="en-US" sz="1100">
              <a:solidFill>
                <a:schemeClr val="dk1"/>
              </a:solidFill>
              <a:effectLst/>
              <a:latin typeface="+mn-lt"/>
              <a:ea typeface="+mn-ea"/>
              <a:cs typeface="+mn-cs"/>
            </a:rPr>
            <a:t>消防施設</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償却率が高い施設の中で、庁舎については、第一庁舎が築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年を超えており、</a:t>
          </a:r>
          <a:r>
            <a:rPr kumimoji="1" lang="ja-JP" altLang="en-US" sz="1100">
              <a:solidFill>
                <a:schemeClr val="dk1"/>
              </a:solidFill>
              <a:effectLst/>
              <a:latin typeface="+mn-lt"/>
              <a:ea typeface="+mn-ea"/>
              <a:cs typeface="+mn-cs"/>
            </a:rPr>
            <a:t>今後投資を行い償却率の改善を図る。また、</a:t>
          </a:r>
          <a:r>
            <a:rPr kumimoji="1" lang="ja-JP" altLang="ja-JP" sz="1100">
              <a:solidFill>
                <a:schemeClr val="dk1"/>
              </a:solidFill>
              <a:effectLst/>
              <a:latin typeface="+mn-lt"/>
              <a:ea typeface="+mn-ea"/>
              <a:cs typeface="+mn-cs"/>
            </a:rPr>
            <a:t>消防施設については、消防団詰所が築</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年を超えてい</a:t>
          </a:r>
          <a:r>
            <a:rPr kumimoji="1" lang="ja-JP" altLang="en-US" sz="1100">
              <a:solidFill>
                <a:schemeClr val="dk1"/>
              </a:solidFill>
              <a:effectLst/>
              <a:latin typeface="+mn-lt"/>
              <a:ea typeface="+mn-ea"/>
              <a:cs typeface="+mn-cs"/>
            </a:rPr>
            <a:t>るため、令和４年度以降に施設の改修計画を策定予定であり、計画に基づき適正な管理を推進していく。</a:t>
          </a:r>
          <a:endParaRPr lang="ja-JP" altLang="ja-JP" sz="1400">
            <a:effectLst/>
          </a:endParaRPr>
        </a:p>
        <a:p>
          <a:r>
            <a:rPr kumimoji="1" lang="ja-JP" altLang="ja-JP" sz="1100">
              <a:solidFill>
                <a:schemeClr val="dk1"/>
              </a:solidFill>
              <a:effectLst/>
              <a:latin typeface="+mn-lt"/>
              <a:ea typeface="+mn-ea"/>
              <a:cs typeface="+mn-cs"/>
            </a:rPr>
            <a:t>償却率が低い施設の図書館については、建築年数が比較的新しく、</a:t>
          </a:r>
          <a:r>
            <a:rPr kumimoji="1" lang="ja-JP" altLang="en-US" sz="1100">
              <a:solidFill>
                <a:schemeClr val="dk1"/>
              </a:solidFill>
              <a:effectLst/>
              <a:latin typeface="+mn-lt"/>
              <a:ea typeface="+mn-ea"/>
              <a:cs typeface="+mn-cs"/>
            </a:rPr>
            <a:t>改修等を行っているため、比較的償却率が低くなっている。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今後、公共施設の老朽化に対し投資が増加することは確実であり、将来の利用需要の分析や施設の統廃合をはじめとした複合化を想定したうえで、適切な施設管理を図っていく。</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３ヶ月平均値で算出している。令和元年度は前年度と同率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116417</xdr:rowOff>
    </xdr:to>
    <xdr:cxnSp macro="">
      <xdr:nvCxnSpPr>
        <xdr:cNvPr id="69" name="直線コネクタ 68"/>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129822</xdr:rowOff>
    </xdr:to>
    <xdr:cxnSp macro="">
      <xdr:nvCxnSpPr>
        <xdr:cNvPr id="78" name="直線コネクタ 77"/>
        <xdr:cNvCxnSpPr/>
      </xdr:nvCxnSpPr>
      <xdr:spPr>
        <a:xfrm>
          <a:off x="1447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2.0p</a:t>
          </a:r>
          <a:r>
            <a:rPr kumimoji="1" lang="ja-JP" altLang="en-US" sz="1300">
              <a:latin typeface="ＭＳ Ｐゴシック" panose="020B0600070205080204" pitchFamily="50" charset="-128"/>
              <a:ea typeface="ＭＳ Ｐゴシック" panose="020B0600070205080204" pitchFamily="50" charset="-128"/>
            </a:rPr>
            <a:t>減少し、全国平均、県平均をいずれも下回っている。地方特例交付金の増により経常経費に充当する一般財源が増加したことが要因である。経常収支比率は一般的に</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％が適正水準といわれており、比較的良好な水準を確保しているものの、今後は普通建設事業の増加に伴い公債費増加の懸念要因があることから、事業等の見直しにより財源の効果的な配分に努めていく。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131318</xdr:rowOff>
    </xdr:to>
    <xdr:cxnSp macro="">
      <xdr:nvCxnSpPr>
        <xdr:cNvPr id="130" name="直線コネクタ 129"/>
        <xdr:cNvCxnSpPr/>
      </xdr:nvCxnSpPr>
      <xdr:spPr>
        <a:xfrm flipV="1">
          <a:off x="4114800" y="1066469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131318</xdr:rowOff>
    </xdr:to>
    <xdr:cxnSp macro="">
      <xdr:nvCxnSpPr>
        <xdr:cNvPr id="133" name="直線コネクタ 132"/>
        <xdr:cNvCxnSpPr/>
      </xdr:nvCxnSpPr>
      <xdr:spPr>
        <a:xfrm>
          <a:off x="3225800" y="107419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112014</xdr:rowOff>
    </xdr:to>
    <xdr:cxnSp macro="">
      <xdr:nvCxnSpPr>
        <xdr:cNvPr id="136" name="直線コネクタ 135"/>
        <xdr:cNvCxnSpPr/>
      </xdr:nvCxnSpPr>
      <xdr:spPr>
        <a:xfrm>
          <a:off x="2336800" y="1064539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15494</xdr:rowOff>
    </xdr:from>
    <xdr:to>
      <xdr:col>11</xdr:col>
      <xdr:colOff>31750</xdr:colOff>
      <xdr:row>62</xdr:row>
      <xdr:rowOff>150622</xdr:rowOff>
    </xdr:to>
    <xdr:cxnSp macro="">
      <xdr:nvCxnSpPr>
        <xdr:cNvPr id="139" name="直線コネクタ 138"/>
        <xdr:cNvCxnSpPr/>
      </xdr:nvCxnSpPr>
      <xdr:spPr>
        <a:xfrm flipV="1">
          <a:off x="1447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42" name="フローチャート: 判断 141"/>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43" name="テキスト ボックス 142"/>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155448</xdr:rowOff>
    </xdr:from>
    <xdr:to>
      <xdr:col>23</xdr:col>
      <xdr:colOff>184150</xdr:colOff>
      <xdr:row>62</xdr:row>
      <xdr:rowOff>85598</xdr:rowOff>
    </xdr:to>
    <xdr:sp macro="" textlink="">
      <xdr:nvSpPr>
        <xdr:cNvPr id="149" name="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525</xdr:rowOff>
    </xdr:from>
    <xdr:ext cx="762000" cy="259045"/>
    <xdr:sp macro="" textlink="">
      <xdr:nvSpPr>
        <xdr:cNvPr id="150"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2" name="テキスト ボックス 151"/>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136144</xdr:rowOff>
    </xdr:from>
    <xdr:to>
      <xdr:col>11</xdr:col>
      <xdr:colOff>82550</xdr:colOff>
      <xdr:row>62</xdr:row>
      <xdr:rowOff>66294</xdr:rowOff>
    </xdr:to>
    <xdr:sp macro="" textlink="">
      <xdr:nvSpPr>
        <xdr:cNvPr id="155" name="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76471</xdr:rowOff>
    </xdr:from>
    <xdr:ext cx="762000" cy="259045"/>
    <xdr:sp macro="" textlink="">
      <xdr:nvSpPr>
        <xdr:cNvPr id="156" name="テキスト ボックス 155"/>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7" name="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58" name="テキスト ボックス 157"/>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令和元年度は全国平均を下回ったものの、県平均については上回る結果となった。内訳については、人件費において県平均を大きく下回り、前年度と比較して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一人当たりの決算額が</a:t>
          </a:r>
          <a:r>
            <a:rPr kumimoji="1" lang="en-US" altLang="ja-JP" sz="1300">
              <a:latin typeface="ＭＳ Ｐゴシック" panose="020B0600070205080204" pitchFamily="50" charset="-128"/>
              <a:ea typeface="ＭＳ Ｐゴシック" panose="020B0600070205080204" pitchFamily="50" charset="-128"/>
            </a:rPr>
            <a:t>2,071</a:t>
          </a:r>
          <a:r>
            <a:rPr kumimoji="1" lang="ja-JP" altLang="en-US" sz="1300">
              <a:latin typeface="ＭＳ Ｐゴシック" panose="020B0600070205080204" pitchFamily="50" charset="-128"/>
              <a:ea typeface="ＭＳ Ｐゴシック" panose="020B0600070205080204" pitchFamily="50" charset="-128"/>
            </a:rPr>
            <a:t>円減少している。また、物件費は県平均を大きく上回り、前年度と比較して一人当たりの決算額が</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123115</xdr:rowOff>
    </xdr:from>
    <xdr:to>
      <xdr:col>23</xdr:col>
      <xdr:colOff>133350</xdr:colOff>
      <xdr:row>83</xdr:row>
      <xdr:rowOff>150613</xdr:rowOff>
    </xdr:to>
    <xdr:cxnSp macro="">
      <xdr:nvCxnSpPr>
        <xdr:cNvPr id="197" name="直線コネクタ 196"/>
        <xdr:cNvCxnSpPr/>
      </xdr:nvCxnSpPr>
      <xdr:spPr>
        <a:xfrm>
          <a:off x="4114800" y="14353465"/>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98241</xdr:rowOff>
    </xdr:from>
    <xdr:to>
      <xdr:col>19</xdr:col>
      <xdr:colOff>133350</xdr:colOff>
      <xdr:row>83</xdr:row>
      <xdr:rowOff>123115</xdr:rowOff>
    </xdr:to>
    <xdr:cxnSp macro="">
      <xdr:nvCxnSpPr>
        <xdr:cNvPr id="200" name="直線コネクタ 199"/>
        <xdr:cNvCxnSpPr/>
      </xdr:nvCxnSpPr>
      <xdr:spPr>
        <a:xfrm>
          <a:off x="3225800" y="14328591"/>
          <a:ext cx="889000" cy="2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70100</xdr:rowOff>
    </xdr:from>
    <xdr:to>
      <xdr:col>15</xdr:col>
      <xdr:colOff>82550</xdr:colOff>
      <xdr:row>83</xdr:row>
      <xdr:rowOff>98241</xdr:rowOff>
    </xdr:to>
    <xdr:cxnSp macro="">
      <xdr:nvCxnSpPr>
        <xdr:cNvPr id="203" name="直線コネクタ 202"/>
        <xdr:cNvCxnSpPr/>
      </xdr:nvCxnSpPr>
      <xdr:spPr>
        <a:xfrm>
          <a:off x="2336800" y="14300450"/>
          <a:ext cx="889000" cy="2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48895</xdr:rowOff>
    </xdr:from>
    <xdr:to>
      <xdr:col>11</xdr:col>
      <xdr:colOff>31750</xdr:colOff>
      <xdr:row>83</xdr:row>
      <xdr:rowOff>70100</xdr:rowOff>
    </xdr:to>
    <xdr:cxnSp macro="">
      <xdr:nvCxnSpPr>
        <xdr:cNvPr id="206" name="直線コネクタ 205"/>
        <xdr:cNvCxnSpPr/>
      </xdr:nvCxnSpPr>
      <xdr:spPr>
        <a:xfrm>
          <a:off x="1447800" y="14279245"/>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78766</xdr:rowOff>
    </xdr:from>
    <xdr:to>
      <xdr:col>7</xdr:col>
      <xdr:colOff>31750</xdr:colOff>
      <xdr:row>83</xdr:row>
      <xdr:rowOff>8916</xdr:rowOff>
    </xdr:to>
    <xdr:sp macro="" textlink="">
      <xdr:nvSpPr>
        <xdr:cNvPr id="209" name="フローチャート: 判断 208"/>
        <xdr:cNvSpPr/>
      </xdr:nvSpPr>
      <xdr:spPr>
        <a:xfrm>
          <a:off x="1397000" y="141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19093</xdr:rowOff>
    </xdr:from>
    <xdr:ext cx="762000" cy="259045"/>
    <xdr:sp macro="" textlink="">
      <xdr:nvSpPr>
        <xdr:cNvPr id="210" name="テキスト ボックス 209"/>
        <xdr:cNvSpPr txBox="1"/>
      </xdr:nvSpPr>
      <xdr:spPr>
        <a:xfrm>
          <a:off x="1066800" y="1390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99813</xdr:rowOff>
    </xdr:from>
    <xdr:to>
      <xdr:col>23</xdr:col>
      <xdr:colOff>184150</xdr:colOff>
      <xdr:row>84</xdr:row>
      <xdr:rowOff>29963</xdr:rowOff>
    </xdr:to>
    <xdr:sp macro="" textlink="">
      <xdr:nvSpPr>
        <xdr:cNvPr id="216" name="楕円 215"/>
        <xdr:cNvSpPr/>
      </xdr:nvSpPr>
      <xdr:spPr>
        <a:xfrm>
          <a:off x="4902200" y="143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116340</xdr:rowOff>
    </xdr:from>
    <xdr:ext cx="762000" cy="259045"/>
    <xdr:sp macro="" textlink="">
      <xdr:nvSpPr>
        <xdr:cNvPr id="217" name="人件費・物件費等の状況該当値テキスト"/>
        <xdr:cNvSpPr txBox="1"/>
      </xdr:nvSpPr>
      <xdr:spPr>
        <a:xfrm>
          <a:off x="5041900" y="1417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72315</xdr:rowOff>
    </xdr:from>
    <xdr:to>
      <xdr:col>19</xdr:col>
      <xdr:colOff>184150</xdr:colOff>
      <xdr:row>84</xdr:row>
      <xdr:rowOff>2465</xdr:rowOff>
    </xdr:to>
    <xdr:sp macro="" textlink="">
      <xdr:nvSpPr>
        <xdr:cNvPr id="218" name="楕円 217"/>
        <xdr:cNvSpPr/>
      </xdr:nvSpPr>
      <xdr:spPr>
        <a:xfrm>
          <a:off x="4064000" y="1430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12642</xdr:rowOff>
    </xdr:from>
    <xdr:ext cx="736600" cy="259045"/>
    <xdr:sp macro="" textlink="">
      <xdr:nvSpPr>
        <xdr:cNvPr id="219" name="テキスト ボックス 218"/>
        <xdr:cNvSpPr txBox="1"/>
      </xdr:nvSpPr>
      <xdr:spPr>
        <a:xfrm>
          <a:off x="3733800" y="1407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47441</xdr:rowOff>
    </xdr:from>
    <xdr:to>
      <xdr:col>15</xdr:col>
      <xdr:colOff>133350</xdr:colOff>
      <xdr:row>83</xdr:row>
      <xdr:rowOff>149041</xdr:rowOff>
    </xdr:to>
    <xdr:sp macro="" textlink="">
      <xdr:nvSpPr>
        <xdr:cNvPr id="220" name="楕円 219"/>
        <xdr:cNvSpPr/>
      </xdr:nvSpPr>
      <xdr:spPr>
        <a:xfrm>
          <a:off x="3175000" y="1427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159218</xdr:rowOff>
    </xdr:from>
    <xdr:ext cx="762000" cy="259045"/>
    <xdr:sp macro="" textlink="">
      <xdr:nvSpPr>
        <xdr:cNvPr id="221" name="テキスト ボックス 220"/>
        <xdr:cNvSpPr txBox="1"/>
      </xdr:nvSpPr>
      <xdr:spPr>
        <a:xfrm>
          <a:off x="2844800" y="1404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19300</xdr:rowOff>
    </xdr:from>
    <xdr:to>
      <xdr:col>11</xdr:col>
      <xdr:colOff>82550</xdr:colOff>
      <xdr:row>83</xdr:row>
      <xdr:rowOff>120900</xdr:rowOff>
    </xdr:to>
    <xdr:sp macro="" textlink="">
      <xdr:nvSpPr>
        <xdr:cNvPr id="222" name="楕円 221"/>
        <xdr:cNvSpPr/>
      </xdr:nvSpPr>
      <xdr:spPr>
        <a:xfrm>
          <a:off x="2286000" y="14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131077</xdr:rowOff>
    </xdr:from>
    <xdr:ext cx="762000" cy="259045"/>
    <xdr:sp macro="" textlink="">
      <xdr:nvSpPr>
        <xdr:cNvPr id="223" name="テキスト ボックス 222"/>
        <xdr:cNvSpPr txBox="1"/>
      </xdr:nvSpPr>
      <xdr:spPr>
        <a:xfrm>
          <a:off x="1955800" y="1401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169545</xdr:rowOff>
    </xdr:from>
    <xdr:to>
      <xdr:col>7</xdr:col>
      <xdr:colOff>31750</xdr:colOff>
      <xdr:row>83</xdr:row>
      <xdr:rowOff>99695</xdr:rowOff>
    </xdr:to>
    <xdr:sp macro="" textlink="">
      <xdr:nvSpPr>
        <xdr:cNvPr id="224" name="楕円 223"/>
        <xdr:cNvSpPr/>
      </xdr:nvSpPr>
      <xdr:spPr>
        <a:xfrm>
          <a:off x="1397000" y="1422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84472</xdr:rowOff>
    </xdr:from>
    <xdr:ext cx="762000" cy="259045"/>
    <xdr:sp macro="" textlink="">
      <xdr:nvSpPr>
        <xdr:cNvPr id="225" name="テキスト ボックス 224"/>
        <xdr:cNvSpPr txBox="1"/>
      </xdr:nvSpPr>
      <xdr:spPr>
        <a:xfrm>
          <a:off x="1066800" y="1431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類似団体平均及び全国町村平均とほぼ同水準で推移している。今後も各種手当を含めた給与の適正化を図っていく。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135164</xdr:rowOff>
    </xdr:to>
    <xdr:cxnSp macro="">
      <xdr:nvCxnSpPr>
        <xdr:cNvPr id="261" name="直線コネクタ 260"/>
        <xdr:cNvCxnSpPr/>
      </xdr:nvCxnSpPr>
      <xdr:spPr>
        <a:xfrm>
          <a:off x="16179800" y="1465670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4" name="直線コネクタ 263"/>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66221</xdr:rowOff>
    </xdr:to>
    <xdr:cxnSp macro="">
      <xdr:nvCxnSpPr>
        <xdr:cNvPr id="267" name="直線コネクタ 266"/>
        <xdr:cNvCxnSpPr/>
      </xdr:nvCxnSpPr>
      <xdr:spPr>
        <a:xfrm>
          <a:off x="14401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117929</xdr:rowOff>
    </xdr:to>
    <xdr:cxnSp macro="">
      <xdr:nvCxnSpPr>
        <xdr:cNvPr id="270" name="直線コネクタ 269"/>
        <xdr:cNvCxnSpPr/>
      </xdr:nvCxnSpPr>
      <xdr:spPr>
        <a:xfrm flipV="1">
          <a:off x="13512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0" name="楕円 279"/>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1"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2" name="楕円 281"/>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83" name="テキスト ボックス 282"/>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5" name="テキスト ボックス 28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7" name="テキスト ボックス 286"/>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8" name="楕円 287"/>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153506</xdr:rowOff>
    </xdr:from>
    <xdr:ext cx="762000" cy="259045"/>
    <xdr:sp macro="" textlink="">
      <xdr:nvSpPr>
        <xdr:cNvPr id="289" name="テキスト ボックス 288"/>
        <xdr:cNvSpPr txBox="1"/>
      </xdr:nvSpPr>
      <xdr:spPr>
        <a:xfrm>
          <a:off x="13131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全国平均、県平均いずれも下回る基準である。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引き続き事務の合理化、効率化に努め、適正な職員数の管理を行っていく。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60</xdr:row>
      <xdr:rowOff>1270</xdr:rowOff>
    </xdr:to>
    <xdr:cxnSp macro="">
      <xdr:nvCxnSpPr>
        <xdr:cNvPr id="326" name="直線コネクタ 325"/>
        <xdr:cNvCxnSpPr/>
      </xdr:nvCxnSpPr>
      <xdr:spPr>
        <a:xfrm>
          <a:off x="16179800" y="102520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84818</xdr:rowOff>
    </xdr:from>
    <xdr:to>
      <xdr:col>77</xdr:col>
      <xdr:colOff>44450</xdr:colOff>
      <xdr:row>59</xdr:row>
      <xdr:rowOff>136525</xdr:rowOff>
    </xdr:to>
    <xdr:cxnSp macro="">
      <xdr:nvCxnSpPr>
        <xdr:cNvPr id="329" name="直線コネクタ 328"/>
        <xdr:cNvCxnSpPr/>
      </xdr:nvCxnSpPr>
      <xdr:spPr>
        <a:xfrm>
          <a:off x="15290800" y="1020036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84818</xdr:rowOff>
    </xdr:from>
    <xdr:to>
      <xdr:col>72</xdr:col>
      <xdr:colOff>203200</xdr:colOff>
      <xdr:row>59</xdr:row>
      <xdr:rowOff>84818</xdr:rowOff>
    </xdr:to>
    <xdr:cxnSp macro="">
      <xdr:nvCxnSpPr>
        <xdr:cNvPr id="332" name="直線コネクタ 331"/>
        <xdr:cNvCxnSpPr/>
      </xdr:nvCxnSpPr>
      <xdr:spPr>
        <a:xfrm>
          <a:off x="14401800" y="102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74476</xdr:rowOff>
    </xdr:from>
    <xdr:to>
      <xdr:col>68</xdr:col>
      <xdr:colOff>152400</xdr:colOff>
      <xdr:row>59</xdr:row>
      <xdr:rowOff>84818</xdr:rowOff>
    </xdr:to>
    <xdr:cxnSp macro="">
      <xdr:nvCxnSpPr>
        <xdr:cNvPr id="335" name="直線コネクタ 334"/>
        <xdr:cNvCxnSpPr/>
      </xdr:nvCxnSpPr>
      <xdr:spPr>
        <a:xfrm>
          <a:off x="13512800" y="101900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8" name="フローチャート: 判断 337"/>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9" name="テキスト ボックス 338"/>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121920</xdr:rowOff>
    </xdr:from>
    <xdr:to>
      <xdr:col>81</xdr:col>
      <xdr:colOff>95250</xdr:colOff>
      <xdr:row>60</xdr:row>
      <xdr:rowOff>52070</xdr:rowOff>
    </xdr:to>
    <xdr:sp macro="" textlink="">
      <xdr:nvSpPr>
        <xdr:cNvPr id="345" name="楕円 344"/>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138447</xdr:rowOff>
    </xdr:from>
    <xdr:ext cx="762000" cy="259045"/>
    <xdr:sp macro="" textlink="">
      <xdr:nvSpPr>
        <xdr:cNvPr id="346"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7" name="楕円 346"/>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8" name="テキスト ボックス 347"/>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34018</xdr:rowOff>
    </xdr:from>
    <xdr:to>
      <xdr:col>73</xdr:col>
      <xdr:colOff>44450</xdr:colOff>
      <xdr:row>59</xdr:row>
      <xdr:rowOff>135618</xdr:rowOff>
    </xdr:to>
    <xdr:sp macro="" textlink="">
      <xdr:nvSpPr>
        <xdr:cNvPr id="349" name="楕円 348"/>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145795</xdr:rowOff>
    </xdr:from>
    <xdr:ext cx="762000" cy="259045"/>
    <xdr:sp macro="" textlink="">
      <xdr:nvSpPr>
        <xdr:cNvPr id="350" name="テキスト ボックス 349"/>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34018</xdr:rowOff>
    </xdr:from>
    <xdr:to>
      <xdr:col>68</xdr:col>
      <xdr:colOff>203200</xdr:colOff>
      <xdr:row>59</xdr:row>
      <xdr:rowOff>135618</xdr:rowOff>
    </xdr:to>
    <xdr:sp macro="" textlink="">
      <xdr:nvSpPr>
        <xdr:cNvPr id="351" name="楕円 350"/>
        <xdr:cNvSpPr/>
      </xdr:nvSpPr>
      <xdr:spPr>
        <a:xfrm>
          <a:off x="14351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145795</xdr:rowOff>
    </xdr:from>
    <xdr:ext cx="762000" cy="259045"/>
    <xdr:sp macro="" textlink="">
      <xdr:nvSpPr>
        <xdr:cNvPr id="352" name="テキスト ボックス 351"/>
        <xdr:cNvSpPr txBox="1"/>
      </xdr:nvSpPr>
      <xdr:spPr>
        <a:xfrm>
          <a:off x="14020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23676</xdr:rowOff>
    </xdr:from>
    <xdr:to>
      <xdr:col>64</xdr:col>
      <xdr:colOff>152400</xdr:colOff>
      <xdr:row>59</xdr:row>
      <xdr:rowOff>125276</xdr:rowOff>
    </xdr:to>
    <xdr:sp macro="" textlink="">
      <xdr:nvSpPr>
        <xdr:cNvPr id="353" name="楕円 352"/>
        <xdr:cNvSpPr/>
      </xdr:nvSpPr>
      <xdr:spPr>
        <a:xfrm>
          <a:off x="13462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135453</xdr:rowOff>
    </xdr:from>
    <xdr:ext cx="762000" cy="259045"/>
    <xdr:sp macro="" textlink="">
      <xdr:nvSpPr>
        <xdr:cNvPr id="354" name="テキスト ボックス 353"/>
        <xdr:cNvSpPr txBox="1"/>
      </xdr:nvSpPr>
      <xdr:spPr>
        <a:xfrm>
          <a:off x="13131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公債費は前年と比較し減となったことにより、町が負担する公債費は減少し、実質公債費比率は減少した。今後も起債の新規発行の抑制等により管理を徹底していく。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166551</xdr:rowOff>
    </xdr:to>
    <xdr:cxnSp macro="">
      <xdr:nvCxnSpPr>
        <xdr:cNvPr id="389" name="直線コネクタ 388"/>
        <xdr:cNvCxnSpPr/>
      </xdr:nvCxnSpPr>
      <xdr:spPr>
        <a:xfrm flipV="1">
          <a:off x="16179800" y="6605815"/>
          <a:ext cx="8382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166551</xdr:rowOff>
    </xdr:from>
    <xdr:to>
      <xdr:col>77</xdr:col>
      <xdr:colOff>44450</xdr:colOff>
      <xdr:row>39</xdr:row>
      <xdr:rowOff>70938</xdr:rowOff>
    </xdr:to>
    <xdr:cxnSp macro="">
      <xdr:nvCxnSpPr>
        <xdr:cNvPr id="392" name="直線コネクタ 391"/>
        <xdr:cNvCxnSpPr/>
      </xdr:nvCxnSpPr>
      <xdr:spPr>
        <a:xfrm flipV="1">
          <a:off x="15290800" y="66816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91622</xdr:rowOff>
    </xdr:to>
    <xdr:cxnSp macro="">
      <xdr:nvCxnSpPr>
        <xdr:cNvPr id="395" name="直線コネクタ 394"/>
        <xdr:cNvCxnSpPr/>
      </xdr:nvCxnSpPr>
      <xdr:spPr>
        <a:xfrm flipV="1">
          <a:off x="14401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39</xdr:row>
      <xdr:rowOff>112304</xdr:rowOff>
    </xdr:to>
    <xdr:cxnSp macro="">
      <xdr:nvCxnSpPr>
        <xdr:cNvPr id="398" name="直線コネクタ 397"/>
        <xdr:cNvCxnSpPr/>
      </xdr:nvCxnSpPr>
      <xdr:spPr>
        <a:xfrm flipV="1">
          <a:off x="13512800" y="67781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1" name="フローチャート: 判断 400"/>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402" name="テキスト ボックス 401"/>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408" name="楕円 407"/>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409"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115751</xdr:rowOff>
    </xdr:from>
    <xdr:to>
      <xdr:col>77</xdr:col>
      <xdr:colOff>95250</xdr:colOff>
      <xdr:row>39</xdr:row>
      <xdr:rowOff>45901</xdr:rowOff>
    </xdr:to>
    <xdr:sp macro="" textlink="">
      <xdr:nvSpPr>
        <xdr:cNvPr id="410" name="楕円 409"/>
        <xdr:cNvSpPr/>
      </xdr:nvSpPr>
      <xdr:spPr>
        <a:xfrm>
          <a:off x="16129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56078</xdr:rowOff>
    </xdr:from>
    <xdr:ext cx="736600" cy="259045"/>
    <xdr:sp macro="" textlink="">
      <xdr:nvSpPr>
        <xdr:cNvPr id="411" name="テキスト ボックス 410"/>
        <xdr:cNvSpPr txBox="1"/>
      </xdr:nvSpPr>
      <xdr:spPr>
        <a:xfrm>
          <a:off x="15798800" y="639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12" name="楕円 411"/>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13" name="テキスト ボックス 412"/>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14" name="楕円 413"/>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15" name="テキスト ボックス 414"/>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61504</xdr:rowOff>
    </xdr:from>
    <xdr:to>
      <xdr:col>64</xdr:col>
      <xdr:colOff>152400</xdr:colOff>
      <xdr:row>39</xdr:row>
      <xdr:rowOff>163104</xdr:rowOff>
    </xdr:to>
    <xdr:sp macro="" textlink="">
      <xdr:nvSpPr>
        <xdr:cNvPr id="416" name="楕円 415"/>
        <xdr:cNvSpPr/>
      </xdr:nvSpPr>
      <xdr:spPr>
        <a:xfrm>
          <a:off x="13462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1831</xdr:rowOff>
    </xdr:from>
    <xdr:ext cx="762000" cy="259045"/>
    <xdr:sp macro="" textlink="">
      <xdr:nvSpPr>
        <xdr:cNvPr id="417" name="テキスト ボックス 416"/>
        <xdr:cNvSpPr txBox="1"/>
      </xdr:nvSpPr>
      <xdr:spPr>
        <a:xfrm>
          <a:off x="13131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72458</xdr:rowOff>
    </xdr:from>
    <xdr:ext cx="762000" cy="259045"/>
    <xdr:sp macro="" textlink="">
      <xdr:nvSpPr>
        <xdr:cNvPr id="449" name="将来負担の状況平均値テキスト"/>
        <xdr:cNvSpPr txBox="1"/>
      </xdr:nvSpPr>
      <xdr:spPr>
        <a:xfrm>
          <a:off x="17106900" y="2472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0" name="フローチャート: 判断 449"/>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1" name="フローチャート: 判断 450"/>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2" name="テキスト ボックス 451"/>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53" name="フローチャート: 判断 452"/>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4" name="テキスト ボックス 453"/>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5" name="フローチャート: 判断 454"/>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6" name="テキスト ボックス 455"/>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57" name="フローチャート: 判断 45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58" name="テキスト ボックス 45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令和元年度は前年度と比較し同水準で推移しており、全国平均及び県平均、類似団体平均をいずれも下回った。今後も事務の効率化に努めることで、人件費の適正管理を推進していく。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100330</xdr:rowOff>
    </xdr:to>
    <xdr:cxnSp macro="">
      <xdr:nvCxnSpPr>
        <xdr:cNvPr id="66" name="直線コネクタ 65"/>
        <xdr:cNvCxnSpPr/>
      </xdr:nvCxnSpPr>
      <xdr:spPr>
        <a:xfrm>
          <a:off x="3987800" y="610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123190</xdr:rowOff>
    </xdr:to>
    <xdr:cxnSp macro="">
      <xdr:nvCxnSpPr>
        <xdr:cNvPr id="69" name="直線コネクタ 68"/>
        <xdr:cNvCxnSpPr/>
      </xdr:nvCxnSpPr>
      <xdr:spPr>
        <a:xfrm flipV="1">
          <a:off x="3098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138430</xdr:rowOff>
    </xdr:to>
    <xdr:cxnSp macro="">
      <xdr:nvCxnSpPr>
        <xdr:cNvPr id="72" name="直線コネクタ 71"/>
        <xdr:cNvCxnSpPr/>
      </xdr:nvCxnSpPr>
      <xdr:spPr>
        <a:xfrm flipV="1">
          <a:off x="2209800" y="612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146050</xdr:rowOff>
    </xdr:to>
    <xdr:cxnSp macro="">
      <xdr:nvCxnSpPr>
        <xdr:cNvPr id="75" name="直線コネクタ 74"/>
        <xdr:cNvCxnSpPr/>
      </xdr:nvCxnSpPr>
      <xdr:spPr>
        <a:xfrm flipV="1">
          <a:off x="1320800" y="613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78" name="フローチャート: 判断 77"/>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79" name="テキスト ボックス 78"/>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1.7p</a:t>
          </a:r>
          <a:r>
            <a:rPr kumimoji="1" lang="ja-JP" altLang="en-US" sz="1300">
              <a:latin typeface="ＭＳ Ｐゴシック" panose="020B0600070205080204" pitchFamily="50" charset="-128"/>
              <a:ea typeface="ＭＳ Ｐゴシック" panose="020B0600070205080204" pitchFamily="50" charset="-128"/>
            </a:rPr>
            <a:t>の減少となったが、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全国平均及び県平均、類似団体平均をいずれも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で上回っている。指定管理者制度や事業の民間委託などが大きな要因であり、物件費が増える半面、人件費が減少する傾向となっている。今後も委託内容の精査を行い、人件費とのバランスを図りながら事務効率の向上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88900</xdr:rowOff>
    </xdr:to>
    <xdr:cxnSp macro="">
      <xdr:nvCxnSpPr>
        <xdr:cNvPr id="127" name="直線コネクタ 126"/>
        <xdr:cNvCxnSpPr/>
      </xdr:nvCxnSpPr>
      <xdr:spPr>
        <a:xfrm flipV="1">
          <a:off x="15671800" y="30454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96520</xdr:rowOff>
    </xdr:to>
    <xdr:cxnSp macro="">
      <xdr:nvCxnSpPr>
        <xdr:cNvPr id="130" name="直線コネクタ 129"/>
        <xdr:cNvCxnSpPr/>
      </xdr:nvCxnSpPr>
      <xdr:spPr>
        <a:xfrm flipV="1">
          <a:off x="14782800" y="3175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96520</xdr:rowOff>
    </xdr:to>
    <xdr:cxnSp macro="">
      <xdr:nvCxnSpPr>
        <xdr:cNvPr id="133" name="直線コネクタ 132"/>
        <xdr:cNvCxnSpPr/>
      </xdr:nvCxnSpPr>
      <xdr:spPr>
        <a:xfrm>
          <a:off x="13893800" y="312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6" name="直線コネクタ 135"/>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macro="" textlink="">
      <xdr:nvSpPr>
        <xdr:cNvPr id="147"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8" name="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50" name="楕円 149"/>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132097</xdr:rowOff>
    </xdr:from>
    <xdr:ext cx="762000" cy="259045"/>
    <xdr:sp macro="" textlink="">
      <xdr:nvSpPr>
        <xdr:cNvPr id="151" name="テキスト ボックス 150"/>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4" name="楕円 153"/>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5" name="テキスト ボックス 154"/>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の増加となったが、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いずれも下回った。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扶助費は、高齢化による医療費の増加などにより社会保障経費の増加が予想されるため、今後も適正管理を務めるとともに必要な投資を行っていく。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90" name="直線コネクタ 189"/>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69850</xdr:rowOff>
    </xdr:to>
    <xdr:cxnSp macro="">
      <xdr:nvCxnSpPr>
        <xdr:cNvPr id="193" name="直線コネクタ 192"/>
        <xdr:cNvCxnSpPr/>
      </xdr:nvCxnSpPr>
      <xdr:spPr>
        <a:xfrm>
          <a:off x="3098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5" name="テキスト ボックス 194"/>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159657</xdr:rowOff>
    </xdr:to>
    <xdr:cxnSp macro="">
      <xdr:nvCxnSpPr>
        <xdr:cNvPr id="196" name="直線コネクタ 195"/>
        <xdr:cNvCxnSpPr/>
      </xdr:nvCxnSpPr>
      <xdr:spPr>
        <a:xfrm>
          <a:off x="2209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127000</xdr:rowOff>
    </xdr:to>
    <xdr:cxnSp macro="">
      <xdr:nvCxnSpPr>
        <xdr:cNvPr id="199" name="直線コネクタ 198"/>
        <xdr:cNvCxnSpPr/>
      </xdr:nvCxnSpPr>
      <xdr:spPr>
        <a:xfrm flipV="1">
          <a:off x="1320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02" name="フローチャート: 判断 201"/>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203" name="テキスト ボックス 202"/>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5" name="楕円 214"/>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6" name="テキスト ボックス 215"/>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0.2p</a:t>
          </a:r>
          <a:r>
            <a:rPr kumimoji="1" lang="ja-JP" altLang="en-US" sz="1300">
              <a:latin typeface="ＭＳ Ｐゴシック" panose="020B0600070205080204" pitchFamily="50" charset="-128"/>
              <a:ea typeface="ＭＳ Ｐゴシック" panose="020B0600070205080204" pitchFamily="50" charset="-128"/>
            </a:rPr>
            <a:t>の減少となり、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その他の内訳としては、大半が特別会計等への繰出金で構成されている。今後も特別会計等への繰出しについて、事業内容を精査したうえで、適正な投資を行っていく。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46990</xdr:rowOff>
    </xdr:to>
    <xdr:cxnSp macro="">
      <xdr:nvCxnSpPr>
        <xdr:cNvPr id="251" name="直線コネクタ 250"/>
        <xdr:cNvCxnSpPr/>
      </xdr:nvCxnSpPr>
      <xdr:spPr>
        <a:xfrm flipV="1">
          <a:off x="15671800" y="9461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123190</xdr:rowOff>
    </xdr:to>
    <xdr:cxnSp macro="">
      <xdr:nvCxnSpPr>
        <xdr:cNvPr id="254" name="直線コネクタ 253"/>
        <xdr:cNvCxnSpPr/>
      </xdr:nvCxnSpPr>
      <xdr:spPr>
        <a:xfrm flipV="1">
          <a:off x="14782800" y="9476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130810</xdr:rowOff>
    </xdr:to>
    <xdr:cxnSp macro="">
      <xdr:nvCxnSpPr>
        <xdr:cNvPr id="257" name="直線コネクタ 256"/>
        <xdr:cNvCxnSpPr/>
      </xdr:nvCxnSpPr>
      <xdr:spPr>
        <a:xfrm flipV="1">
          <a:off x="13893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57</xdr:row>
      <xdr:rowOff>31750</xdr:rowOff>
    </xdr:to>
    <xdr:cxnSp macro="">
      <xdr:nvCxnSpPr>
        <xdr:cNvPr id="260" name="直線コネクタ 259"/>
        <xdr:cNvCxnSpPr/>
      </xdr:nvCxnSpPr>
      <xdr:spPr>
        <a:xfrm flipV="1">
          <a:off x="13004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2" name="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6" name="楕円 275"/>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7" name="テキスト ボックス 276"/>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0.1p</a:t>
          </a:r>
          <a:r>
            <a:rPr kumimoji="1" lang="ja-JP" altLang="en-US" sz="1300">
              <a:latin typeface="ＭＳ Ｐゴシック" panose="020B0600070205080204" pitchFamily="50" charset="-128"/>
              <a:ea typeface="ＭＳ Ｐゴシック" panose="020B0600070205080204" pitchFamily="50" charset="-128"/>
            </a:rPr>
            <a:t>の増加となったが、全国平均及び県平均を高い水準で上回っている。経常的な補助金等の大半は一部事務組合への負担金で構成されており、環境施設の建設負担金が比率を押し上げる要因となっている。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309" name="直線コネクタ 308"/>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42418</xdr:rowOff>
    </xdr:to>
    <xdr:cxnSp macro="">
      <xdr:nvCxnSpPr>
        <xdr:cNvPr id="312" name="直線コネクタ 311"/>
        <xdr:cNvCxnSpPr/>
      </xdr:nvCxnSpPr>
      <xdr:spPr>
        <a:xfrm>
          <a:off x="14782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127000</xdr:rowOff>
    </xdr:to>
    <xdr:cxnSp macro="">
      <xdr:nvCxnSpPr>
        <xdr:cNvPr id="315" name="直線コネクタ 314"/>
        <xdr:cNvCxnSpPr/>
      </xdr:nvCxnSpPr>
      <xdr:spPr>
        <a:xfrm>
          <a:off x="13893800" y="6230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58420</xdr:rowOff>
    </xdr:to>
    <xdr:cxnSp macro="">
      <xdr:nvCxnSpPr>
        <xdr:cNvPr id="318" name="直線コネクタ 317"/>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1" name="フローチャート: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29" name="補助費等該当値テキスト"/>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0" name="楕円 32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31" name="テキスト ボックス 33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3" name="テキスト ボックス 33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4" name="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5" name="テキスト ボックス 334"/>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0.3p</a:t>
          </a:r>
          <a:r>
            <a:rPr kumimoji="1" lang="ja-JP" altLang="en-US" sz="1300">
              <a:latin typeface="ＭＳ Ｐゴシック" panose="020B0600070205080204" pitchFamily="50" charset="-128"/>
              <a:ea typeface="ＭＳ Ｐゴシック" panose="020B0600070205080204" pitchFamily="50" charset="-128"/>
            </a:rPr>
            <a:t>減少となり、全国平均、県平均、類似団体平均を下回っている。起債の発行抑制により起債残高が減少しているが、施設更新に伴う普通建設事業費の増加に伴い、公債費が増加することが想定される。自主財源と依存財源のバランスに注意しながらも、健全な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75</xdr:row>
      <xdr:rowOff>156718</xdr:rowOff>
    </xdr:to>
    <xdr:cxnSp macro="">
      <xdr:nvCxnSpPr>
        <xdr:cNvPr id="367" name="直線コネクタ 366"/>
        <xdr:cNvCxnSpPr/>
      </xdr:nvCxnSpPr>
      <xdr:spPr>
        <a:xfrm flipV="1">
          <a:off x="3987800" y="13001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12700</xdr:rowOff>
    </xdr:to>
    <xdr:cxnSp macro="">
      <xdr:nvCxnSpPr>
        <xdr:cNvPr id="370" name="直線コネクタ 369"/>
        <xdr:cNvCxnSpPr/>
      </xdr:nvCxnSpPr>
      <xdr:spPr>
        <a:xfrm flipV="1">
          <a:off x="3098800" y="13015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73" name="直線コネクタ 372"/>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35561</xdr:rowOff>
    </xdr:to>
    <xdr:cxnSp macro="">
      <xdr:nvCxnSpPr>
        <xdr:cNvPr id="376" name="直線コネクタ 375"/>
        <xdr:cNvCxnSpPr/>
      </xdr:nvCxnSpPr>
      <xdr:spPr>
        <a:xfrm>
          <a:off x="1320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79" name="フローチャート: 判断 378"/>
        <xdr:cNvSpPr/>
      </xdr:nvSpPr>
      <xdr:spPr>
        <a:xfrm>
          <a:off x="1270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9414</xdr:rowOff>
    </xdr:from>
    <xdr:ext cx="762000" cy="259045"/>
    <xdr:sp macro="" textlink="">
      <xdr:nvSpPr>
        <xdr:cNvPr id="380" name="テキスト ボックス 379"/>
        <xdr:cNvSpPr txBox="1"/>
      </xdr:nvSpPr>
      <xdr:spPr>
        <a:xfrm>
          <a:off x="939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6" name="楕円 385"/>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7"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88" name="楕円 387"/>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89" name="テキスト ボックス 388"/>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90" name="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3" name="テキスト ボックス 392"/>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4" name="楕円 393"/>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5" name="テキスト ボックス 394"/>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内訳は、人件費、補助費、物件費が主であり、今後も各費目の適正な歳出に努めていく。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65278</xdr:rowOff>
    </xdr:to>
    <xdr:cxnSp macro="">
      <xdr:nvCxnSpPr>
        <xdr:cNvPr id="426" name="直線コネクタ 425"/>
        <xdr:cNvCxnSpPr/>
      </xdr:nvCxnSpPr>
      <xdr:spPr>
        <a:xfrm flipV="1">
          <a:off x="15671800" y="1318920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65278</xdr:rowOff>
    </xdr:to>
    <xdr:cxnSp macro="">
      <xdr:nvCxnSpPr>
        <xdr:cNvPr id="429" name="直線コネクタ 428"/>
        <xdr:cNvCxnSpPr/>
      </xdr:nvCxnSpPr>
      <xdr:spPr>
        <a:xfrm>
          <a:off x="14782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19558</xdr:rowOff>
    </xdr:to>
    <xdr:cxnSp macro="">
      <xdr:nvCxnSpPr>
        <xdr:cNvPr id="432" name="直線コネクタ 431"/>
        <xdr:cNvCxnSpPr/>
      </xdr:nvCxnSpPr>
      <xdr:spPr>
        <a:xfrm>
          <a:off x="13893800" y="131069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77</xdr:row>
      <xdr:rowOff>42418</xdr:rowOff>
    </xdr:to>
    <xdr:cxnSp macro="">
      <xdr:nvCxnSpPr>
        <xdr:cNvPr id="435" name="直線コネクタ 434"/>
        <xdr:cNvCxnSpPr/>
      </xdr:nvCxnSpPr>
      <xdr:spPr>
        <a:xfrm flipV="1">
          <a:off x="13004800" y="131069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37" name="テキスト ボックス 436"/>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38" name="フローチャート: 判断 437"/>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39" name="テキスト ボックス 438"/>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5" name="楕円 444"/>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6"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7" name="楕円 446"/>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8" name="テキスト ボックス 44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49" name="楕円 448"/>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0" name="テキスト ボックス 449"/>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1" name="楕円 450"/>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2" name="テキスト ボックス 45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3" name="楕円 452"/>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4" name="テキスト ボックス 453"/>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80670</xdr:rowOff>
    </xdr:from>
    <xdr:to>
      <xdr:col>29</xdr:col>
      <xdr:colOff>127000</xdr:colOff>
      <xdr:row>18</xdr:row>
      <xdr:rowOff>102126</xdr:rowOff>
    </xdr:to>
    <xdr:cxnSp macro="">
      <xdr:nvCxnSpPr>
        <xdr:cNvPr id="52" name="直線コネクタ 51"/>
        <xdr:cNvCxnSpPr/>
      </xdr:nvCxnSpPr>
      <xdr:spPr bwMode="auto">
        <a:xfrm flipV="1">
          <a:off x="5003800" y="3214395"/>
          <a:ext cx="6477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102126</xdr:rowOff>
    </xdr:from>
    <xdr:to>
      <xdr:col>26</xdr:col>
      <xdr:colOff>50800</xdr:colOff>
      <xdr:row>18</xdr:row>
      <xdr:rowOff>135355</xdr:rowOff>
    </xdr:to>
    <xdr:cxnSp macro="">
      <xdr:nvCxnSpPr>
        <xdr:cNvPr id="55" name="直線コネクタ 54"/>
        <xdr:cNvCxnSpPr/>
      </xdr:nvCxnSpPr>
      <xdr:spPr bwMode="auto">
        <a:xfrm flipV="1">
          <a:off x="4305300" y="3235851"/>
          <a:ext cx="6985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135355</xdr:rowOff>
    </xdr:from>
    <xdr:to>
      <xdr:col>22</xdr:col>
      <xdr:colOff>114300</xdr:colOff>
      <xdr:row>18</xdr:row>
      <xdr:rowOff>136563</xdr:rowOff>
    </xdr:to>
    <xdr:cxnSp macro="">
      <xdr:nvCxnSpPr>
        <xdr:cNvPr id="58" name="直線コネクタ 57"/>
        <xdr:cNvCxnSpPr/>
      </xdr:nvCxnSpPr>
      <xdr:spPr bwMode="auto">
        <a:xfrm flipV="1">
          <a:off x="3606800" y="326908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126570</xdr:rowOff>
    </xdr:from>
    <xdr:to>
      <xdr:col>18</xdr:col>
      <xdr:colOff>177800</xdr:colOff>
      <xdr:row>18</xdr:row>
      <xdr:rowOff>136563</xdr:rowOff>
    </xdr:to>
    <xdr:cxnSp macro="">
      <xdr:nvCxnSpPr>
        <xdr:cNvPr id="61" name="直線コネクタ 60"/>
        <xdr:cNvCxnSpPr/>
      </xdr:nvCxnSpPr>
      <xdr:spPr bwMode="auto">
        <a:xfrm>
          <a:off x="2908300" y="3260295"/>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29870</xdr:rowOff>
    </xdr:from>
    <xdr:to>
      <xdr:col>29</xdr:col>
      <xdr:colOff>177800</xdr:colOff>
      <xdr:row>18</xdr:row>
      <xdr:rowOff>131470</xdr:rowOff>
    </xdr:to>
    <xdr:sp macro="" textlink="">
      <xdr:nvSpPr>
        <xdr:cNvPr id="71" name="楕円 70"/>
        <xdr:cNvSpPr/>
      </xdr:nvSpPr>
      <xdr:spPr bwMode="auto">
        <a:xfrm>
          <a:off x="5600700" y="316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1947</xdr:rowOff>
    </xdr:from>
    <xdr:ext cx="762000" cy="259045"/>
    <xdr:sp macro="" textlink="">
      <xdr:nvSpPr>
        <xdr:cNvPr id="72" name="人口1人当たり決算額の推移該当値テキスト130"/>
        <xdr:cNvSpPr txBox="1"/>
      </xdr:nvSpPr>
      <xdr:spPr>
        <a:xfrm>
          <a:off x="5740400" y="313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51326</xdr:rowOff>
    </xdr:from>
    <xdr:to>
      <xdr:col>26</xdr:col>
      <xdr:colOff>101600</xdr:colOff>
      <xdr:row>18</xdr:row>
      <xdr:rowOff>152926</xdr:rowOff>
    </xdr:to>
    <xdr:sp macro="" textlink="">
      <xdr:nvSpPr>
        <xdr:cNvPr id="73" name="楕円 72"/>
        <xdr:cNvSpPr/>
      </xdr:nvSpPr>
      <xdr:spPr bwMode="auto">
        <a:xfrm>
          <a:off x="4953000" y="31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137703</xdr:rowOff>
    </xdr:from>
    <xdr:ext cx="736600" cy="259045"/>
    <xdr:sp macro="" textlink="">
      <xdr:nvSpPr>
        <xdr:cNvPr id="74" name="テキスト ボックス 73"/>
        <xdr:cNvSpPr txBox="1"/>
      </xdr:nvSpPr>
      <xdr:spPr>
        <a:xfrm>
          <a:off x="4622800" y="3271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84555</xdr:rowOff>
    </xdr:from>
    <xdr:to>
      <xdr:col>22</xdr:col>
      <xdr:colOff>165100</xdr:colOff>
      <xdr:row>19</xdr:row>
      <xdr:rowOff>14705</xdr:rowOff>
    </xdr:to>
    <xdr:sp macro="" textlink="">
      <xdr:nvSpPr>
        <xdr:cNvPr id="75" name="楕円 74"/>
        <xdr:cNvSpPr/>
      </xdr:nvSpPr>
      <xdr:spPr bwMode="auto">
        <a:xfrm>
          <a:off x="42545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170932</xdr:rowOff>
    </xdr:from>
    <xdr:ext cx="762000" cy="259045"/>
    <xdr:sp macro="" textlink="">
      <xdr:nvSpPr>
        <xdr:cNvPr id="76" name="テキスト ボックス 75"/>
        <xdr:cNvSpPr txBox="1"/>
      </xdr:nvSpPr>
      <xdr:spPr>
        <a:xfrm>
          <a:off x="3924300" y="330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85763</xdr:rowOff>
    </xdr:from>
    <xdr:to>
      <xdr:col>19</xdr:col>
      <xdr:colOff>38100</xdr:colOff>
      <xdr:row>19</xdr:row>
      <xdr:rowOff>15913</xdr:rowOff>
    </xdr:to>
    <xdr:sp macro="" textlink="">
      <xdr:nvSpPr>
        <xdr:cNvPr id="77" name="楕円 76"/>
        <xdr:cNvSpPr/>
      </xdr:nvSpPr>
      <xdr:spPr bwMode="auto">
        <a:xfrm>
          <a:off x="35560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690</xdr:rowOff>
    </xdr:from>
    <xdr:ext cx="762000" cy="259045"/>
    <xdr:sp macro="" textlink="">
      <xdr:nvSpPr>
        <xdr:cNvPr id="78" name="テキスト ボックス 77"/>
        <xdr:cNvSpPr txBox="1"/>
      </xdr:nvSpPr>
      <xdr:spPr>
        <a:xfrm>
          <a:off x="3225800" y="33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75770</xdr:rowOff>
    </xdr:from>
    <xdr:to>
      <xdr:col>15</xdr:col>
      <xdr:colOff>101600</xdr:colOff>
      <xdr:row>19</xdr:row>
      <xdr:rowOff>5920</xdr:rowOff>
    </xdr:to>
    <xdr:sp macro="" textlink="">
      <xdr:nvSpPr>
        <xdr:cNvPr id="79" name="楕円 78"/>
        <xdr:cNvSpPr/>
      </xdr:nvSpPr>
      <xdr:spPr bwMode="auto">
        <a:xfrm>
          <a:off x="2857500" y="3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162147</xdr:rowOff>
    </xdr:from>
    <xdr:ext cx="762000" cy="259045"/>
    <xdr:sp macro="" textlink="">
      <xdr:nvSpPr>
        <xdr:cNvPr id="80" name="テキスト ボックス 79"/>
        <xdr:cNvSpPr txBox="1"/>
      </xdr:nvSpPr>
      <xdr:spPr>
        <a:xfrm>
          <a:off x="2527300" y="32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289306</xdr:rowOff>
    </xdr:from>
    <xdr:to>
      <xdr:col>29</xdr:col>
      <xdr:colOff>127000</xdr:colOff>
      <xdr:row>37</xdr:row>
      <xdr:rowOff>301971</xdr:rowOff>
    </xdr:to>
    <xdr:cxnSp macro="">
      <xdr:nvCxnSpPr>
        <xdr:cNvPr id="112" name="直線コネクタ 111"/>
        <xdr:cNvCxnSpPr/>
      </xdr:nvCxnSpPr>
      <xdr:spPr bwMode="auto">
        <a:xfrm>
          <a:off x="5003800" y="7414006"/>
          <a:ext cx="6477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209090</xdr:rowOff>
    </xdr:from>
    <xdr:to>
      <xdr:col>26</xdr:col>
      <xdr:colOff>50800</xdr:colOff>
      <xdr:row>37</xdr:row>
      <xdr:rowOff>289306</xdr:rowOff>
    </xdr:to>
    <xdr:cxnSp macro="">
      <xdr:nvCxnSpPr>
        <xdr:cNvPr id="115" name="直線コネクタ 114"/>
        <xdr:cNvCxnSpPr/>
      </xdr:nvCxnSpPr>
      <xdr:spPr bwMode="auto">
        <a:xfrm>
          <a:off x="4305300" y="7333790"/>
          <a:ext cx="698500" cy="80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166250</xdr:rowOff>
    </xdr:from>
    <xdr:to>
      <xdr:col>22</xdr:col>
      <xdr:colOff>114300</xdr:colOff>
      <xdr:row>37</xdr:row>
      <xdr:rowOff>209090</xdr:rowOff>
    </xdr:to>
    <xdr:cxnSp macro="">
      <xdr:nvCxnSpPr>
        <xdr:cNvPr id="118" name="直線コネクタ 117"/>
        <xdr:cNvCxnSpPr/>
      </xdr:nvCxnSpPr>
      <xdr:spPr bwMode="auto">
        <a:xfrm>
          <a:off x="3606800" y="7290950"/>
          <a:ext cx="698500" cy="42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147277</xdr:rowOff>
    </xdr:from>
    <xdr:to>
      <xdr:col>18</xdr:col>
      <xdr:colOff>177800</xdr:colOff>
      <xdr:row>37</xdr:row>
      <xdr:rowOff>166250</xdr:rowOff>
    </xdr:to>
    <xdr:cxnSp macro="">
      <xdr:nvCxnSpPr>
        <xdr:cNvPr id="121" name="直線コネクタ 120"/>
        <xdr:cNvCxnSpPr/>
      </xdr:nvCxnSpPr>
      <xdr:spPr bwMode="auto">
        <a:xfrm>
          <a:off x="2908300" y="7271977"/>
          <a:ext cx="698500" cy="1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34183</xdr:rowOff>
    </xdr:from>
    <xdr:to>
      <xdr:col>15</xdr:col>
      <xdr:colOff>101600</xdr:colOff>
      <xdr:row>37</xdr:row>
      <xdr:rowOff>135783</xdr:rowOff>
    </xdr:to>
    <xdr:sp macro="" textlink="">
      <xdr:nvSpPr>
        <xdr:cNvPr id="124" name="フローチャート: 判断 123"/>
        <xdr:cNvSpPr/>
      </xdr:nvSpPr>
      <xdr:spPr bwMode="auto">
        <a:xfrm>
          <a:off x="2857500" y="7158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317410</xdr:rowOff>
    </xdr:from>
    <xdr:ext cx="762000" cy="259045"/>
    <xdr:sp macro="" textlink="">
      <xdr:nvSpPr>
        <xdr:cNvPr id="125" name="テキスト ボックス 124"/>
        <xdr:cNvSpPr txBox="1"/>
      </xdr:nvSpPr>
      <xdr:spPr>
        <a:xfrm>
          <a:off x="2527300" y="692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251171</xdr:rowOff>
    </xdr:from>
    <xdr:to>
      <xdr:col>29</xdr:col>
      <xdr:colOff>177800</xdr:colOff>
      <xdr:row>38</xdr:row>
      <xdr:rowOff>9871</xdr:rowOff>
    </xdr:to>
    <xdr:sp macro="" textlink="">
      <xdr:nvSpPr>
        <xdr:cNvPr id="131" name="楕円 130"/>
        <xdr:cNvSpPr/>
      </xdr:nvSpPr>
      <xdr:spPr bwMode="auto">
        <a:xfrm>
          <a:off x="5600700" y="7375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223248</xdr:rowOff>
    </xdr:from>
    <xdr:ext cx="762000" cy="259045"/>
    <xdr:sp macro="" textlink="">
      <xdr:nvSpPr>
        <xdr:cNvPr id="132" name="人口1人当たり決算額の推移該当値テキスト445"/>
        <xdr:cNvSpPr txBox="1"/>
      </xdr:nvSpPr>
      <xdr:spPr>
        <a:xfrm>
          <a:off x="5740400" y="73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238506</xdr:rowOff>
    </xdr:from>
    <xdr:to>
      <xdr:col>26</xdr:col>
      <xdr:colOff>101600</xdr:colOff>
      <xdr:row>37</xdr:row>
      <xdr:rowOff>340106</xdr:rowOff>
    </xdr:to>
    <xdr:sp macro="" textlink="">
      <xdr:nvSpPr>
        <xdr:cNvPr id="133" name="楕円 132"/>
        <xdr:cNvSpPr/>
      </xdr:nvSpPr>
      <xdr:spPr bwMode="auto">
        <a:xfrm>
          <a:off x="4953000" y="736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324883</xdr:rowOff>
    </xdr:from>
    <xdr:ext cx="736600" cy="259045"/>
    <xdr:sp macro="" textlink="">
      <xdr:nvSpPr>
        <xdr:cNvPr id="134" name="テキスト ボックス 133"/>
        <xdr:cNvSpPr txBox="1"/>
      </xdr:nvSpPr>
      <xdr:spPr>
        <a:xfrm>
          <a:off x="4622800" y="7449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158290</xdr:rowOff>
    </xdr:from>
    <xdr:to>
      <xdr:col>22</xdr:col>
      <xdr:colOff>165100</xdr:colOff>
      <xdr:row>37</xdr:row>
      <xdr:rowOff>259890</xdr:rowOff>
    </xdr:to>
    <xdr:sp macro="" textlink="">
      <xdr:nvSpPr>
        <xdr:cNvPr id="135" name="楕円 134"/>
        <xdr:cNvSpPr/>
      </xdr:nvSpPr>
      <xdr:spPr bwMode="auto">
        <a:xfrm>
          <a:off x="4254500" y="728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244667</xdr:rowOff>
    </xdr:from>
    <xdr:ext cx="762000" cy="259045"/>
    <xdr:sp macro="" textlink="">
      <xdr:nvSpPr>
        <xdr:cNvPr id="136" name="テキスト ボックス 135"/>
        <xdr:cNvSpPr txBox="1"/>
      </xdr:nvSpPr>
      <xdr:spPr>
        <a:xfrm>
          <a:off x="3924300" y="736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115450</xdr:rowOff>
    </xdr:from>
    <xdr:to>
      <xdr:col>19</xdr:col>
      <xdr:colOff>38100</xdr:colOff>
      <xdr:row>37</xdr:row>
      <xdr:rowOff>217050</xdr:rowOff>
    </xdr:to>
    <xdr:sp macro="" textlink="">
      <xdr:nvSpPr>
        <xdr:cNvPr id="137" name="楕円 136"/>
        <xdr:cNvSpPr/>
      </xdr:nvSpPr>
      <xdr:spPr bwMode="auto">
        <a:xfrm>
          <a:off x="3556000" y="724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201827</xdr:rowOff>
    </xdr:from>
    <xdr:ext cx="762000" cy="259045"/>
    <xdr:sp macro="" textlink="">
      <xdr:nvSpPr>
        <xdr:cNvPr id="138" name="テキスト ボックス 137"/>
        <xdr:cNvSpPr txBox="1"/>
      </xdr:nvSpPr>
      <xdr:spPr>
        <a:xfrm>
          <a:off x="3225800" y="732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96477</xdr:rowOff>
    </xdr:from>
    <xdr:to>
      <xdr:col>15</xdr:col>
      <xdr:colOff>101600</xdr:colOff>
      <xdr:row>37</xdr:row>
      <xdr:rowOff>198077</xdr:rowOff>
    </xdr:to>
    <xdr:sp macro="" textlink="">
      <xdr:nvSpPr>
        <xdr:cNvPr id="139" name="楕円 138"/>
        <xdr:cNvSpPr/>
      </xdr:nvSpPr>
      <xdr:spPr bwMode="auto">
        <a:xfrm>
          <a:off x="2857500" y="722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182854</xdr:rowOff>
    </xdr:from>
    <xdr:ext cx="762000" cy="259045"/>
    <xdr:sp macro="" textlink="">
      <xdr:nvSpPr>
        <xdr:cNvPr id="140" name="テキスト ボックス 139"/>
        <xdr:cNvSpPr txBox="1"/>
      </xdr:nvSpPr>
      <xdr:spPr>
        <a:xfrm>
          <a:off x="2527300" y="73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92412</xdr:rowOff>
    </xdr:from>
    <xdr:to>
      <xdr:col>24</xdr:col>
      <xdr:colOff>63500</xdr:colOff>
      <xdr:row>38</xdr:row>
      <xdr:rowOff>126229</xdr:rowOff>
    </xdr:to>
    <xdr:cxnSp macro="">
      <xdr:nvCxnSpPr>
        <xdr:cNvPr id="63" name="直線コネクタ 62"/>
        <xdr:cNvCxnSpPr/>
      </xdr:nvCxnSpPr>
      <xdr:spPr>
        <a:xfrm flipV="1">
          <a:off x="3797300" y="6607512"/>
          <a:ext cx="8382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126229</xdr:rowOff>
    </xdr:from>
    <xdr:to>
      <xdr:col>19</xdr:col>
      <xdr:colOff>177800</xdr:colOff>
      <xdr:row>38</xdr:row>
      <xdr:rowOff>130589</xdr:rowOff>
    </xdr:to>
    <xdr:cxnSp macro="">
      <xdr:nvCxnSpPr>
        <xdr:cNvPr id="66" name="直線コネクタ 65"/>
        <xdr:cNvCxnSpPr/>
      </xdr:nvCxnSpPr>
      <xdr:spPr>
        <a:xfrm flipV="1">
          <a:off x="2908300" y="664132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118195</xdr:rowOff>
    </xdr:from>
    <xdr:to>
      <xdr:col>15</xdr:col>
      <xdr:colOff>50800</xdr:colOff>
      <xdr:row>38</xdr:row>
      <xdr:rowOff>130589</xdr:rowOff>
    </xdr:to>
    <xdr:cxnSp macro="">
      <xdr:nvCxnSpPr>
        <xdr:cNvPr id="69" name="直線コネクタ 68"/>
        <xdr:cNvCxnSpPr/>
      </xdr:nvCxnSpPr>
      <xdr:spPr>
        <a:xfrm>
          <a:off x="2019300" y="663329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118195</xdr:rowOff>
    </xdr:from>
    <xdr:to>
      <xdr:col>10</xdr:col>
      <xdr:colOff>114300</xdr:colOff>
      <xdr:row>38</xdr:row>
      <xdr:rowOff>125543</xdr:rowOff>
    </xdr:to>
    <xdr:cxnSp macro="">
      <xdr:nvCxnSpPr>
        <xdr:cNvPr id="72" name="直線コネクタ 71"/>
        <xdr:cNvCxnSpPr/>
      </xdr:nvCxnSpPr>
      <xdr:spPr>
        <a:xfrm flipV="1">
          <a:off x="1130300" y="663329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140384</xdr:rowOff>
    </xdr:from>
    <xdr:to>
      <xdr:col>6</xdr:col>
      <xdr:colOff>38100</xdr:colOff>
      <xdr:row>38</xdr:row>
      <xdr:rowOff>70534</xdr:rowOff>
    </xdr:to>
    <xdr:sp macro="" textlink="">
      <xdr:nvSpPr>
        <xdr:cNvPr id="75" name="フローチャート: 判断 74"/>
        <xdr:cNvSpPr/>
      </xdr:nvSpPr>
      <xdr:spPr>
        <a:xfrm>
          <a:off x="1079500" y="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87061</xdr:rowOff>
    </xdr:from>
    <xdr:ext cx="534377" cy="259045"/>
    <xdr:sp macro="" textlink="">
      <xdr:nvSpPr>
        <xdr:cNvPr id="76" name="テキスト ボックス 75"/>
        <xdr:cNvSpPr txBox="1"/>
      </xdr:nvSpPr>
      <xdr:spPr>
        <a:xfrm>
          <a:off x="863111" y="6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41612</xdr:rowOff>
    </xdr:from>
    <xdr:to>
      <xdr:col>24</xdr:col>
      <xdr:colOff>114300</xdr:colOff>
      <xdr:row>38</xdr:row>
      <xdr:rowOff>143212</xdr:rowOff>
    </xdr:to>
    <xdr:sp macro="" textlink="">
      <xdr:nvSpPr>
        <xdr:cNvPr id="82" name="楕円 81"/>
        <xdr:cNvSpPr/>
      </xdr:nvSpPr>
      <xdr:spPr>
        <a:xfrm>
          <a:off x="45847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20039</xdr:rowOff>
    </xdr:from>
    <xdr:ext cx="534377" cy="259045"/>
    <xdr:sp macro="" textlink="">
      <xdr:nvSpPr>
        <xdr:cNvPr id="83" name="人件費該当値テキスト"/>
        <xdr:cNvSpPr txBox="1"/>
      </xdr:nvSpPr>
      <xdr:spPr>
        <a:xfrm>
          <a:off x="4686300" y="65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75429</xdr:rowOff>
    </xdr:from>
    <xdr:to>
      <xdr:col>20</xdr:col>
      <xdr:colOff>38100</xdr:colOff>
      <xdr:row>39</xdr:row>
      <xdr:rowOff>5579</xdr:rowOff>
    </xdr:to>
    <xdr:sp macro="" textlink="">
      <xdr:nvSpPr>
        <xdr:cNvPr id="84" name="楕円 83"/>
        <xdr:cNvSpPr/>
      </xdr:nvSpPr>
      <xdr:spPr>
        <a:xfrm>
          <a:off x="3746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168156</xdr:rowOff>
    </xdr:from>
    <xdr:ext cx="534377" cy="259045"/>
    <xdr:sp macro="" textlink="">
      <xdr:nvSpPr>
        <xdr:cNvPr id="85" name="テキスト ボックス 84"/>
        <xdr:cNvSpPr txBox="1"/>
      </xdr:nvSpPr>
      <xdr:spPr>
        <a:xfrm>
          <a:off x="3530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79789</xdr:rowOff>
    </xdr:from>
    <xdr:to>
      <xdr:col>15</xdr:col>
      <xdr:colOff>101600</xdr:colOff>
      <xdr:row>39</xdr:row>
      <xdr:rowOff>9939</xdr:rowOff>
    </xdr:to>
    <xdr:sp macro="" textlink="">
      <xdr:nvSpPr>
        <xdr:cNvPr id="86" name="楕円 85"/>
        <xdr:cNvSpPr/>
      </xdr:nvSpPr>
      <xdr:spPr>
        <a:xfrm>
          <a:off x="2857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1066</xdr:rowOff>
    </xdr:from>
    <xdr:ext cx="534377" cy="259045"/>
    <xdr:sp macro="" textlink="">
      <xdr:nvSpPr>
        <xdr:cNvPr id="87" name="テキスト ボックス 86"/>
        <xdr:cNvSpPr txBox="1"/>
      </xdr:nvSpPr>
      <xdr:spPr>
        <a:xfrm>
          <a:off x="2641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67395</xdr:rowOff>
    </xdr:from>
    <xdr:to>
      <xdr:col>10</xdr:col>
      <xdr:colOff>165100</xdr:colOff>
      <xdr:row>38</xdr:row>
      <xdr:rowOff>168995</xdr:rowOff>
    </xdr:to>
    <xdr:sp macro="" textlink="">
      <xdr:nvSpPr>
        <xdr:cNvPr id="88" name="楕円 87"/>
        <xdr:cNvSpPr/>
      </xdr:nvSpPr>
      <xdr:spPr>
        <a:xfrm>
          <a:off x="1968500" y="65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160122</xdr:rowOff>
    </xdr:from>
    <xdr:ext cx="534377" cy="259045"/>
    <xdr:sp macro="" textlink="">
      <xdr:nvSpPr>
        <xdr:cNvPr id="89" name="テキスト ボックス 88"/>
        <xdr:cNvSpPr txBox="1"/>
      </xdr:nvSpPr>
      <xdr:spPr>
        <a:xfrm>
          <a:off x="1752111" y="6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74743</xdr:rowOff>
    </xdr:from>
    <xdr:to>
      <xdr:col>6</xdr:col>
      <xdr:colOff>38100</xdr:colOff>
      <xdr:row>39</xdr:row>
      <xdr:rowOff>4893</xdr:rowOff>
    </xdr:to>
    <xdr:sp macro="" textlink="">
      <xdr:nvSpPr>
        <xdr:cNvPr id="90" name="楕円 89"/>
        <xdr:cNvSpPr/>
      </xdr:nvSpPr>
      <xdr:spPr>
        <a:xfrm>
          <a:off x="1079500" y="65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167470</xdr:rowOff>
    </xdr:from>
    <xdr:ext cx="534377" cy="259045"/>
    <xdr:sp macro="" textlink="">
      <xdr:nvSpPr>
        <xdr:cNvPr id="91" name="テキスト ボックス 90"/>
        <xdr:cNvSpPr txBox="1"/>
      </xdr:nvSpPr>
      <xdr:spPr>
        <a:xfrm>
          <a:off x="863111" y="66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137205</xdr:rowOff>
    </xdr:from>
    <xdr:to>
      <xdr:col>24</xdr:col>
      <xdr:colOff>63500</xdr:colOff>
      <xdr:row>54</xdr:row>
      <xdr:rowOff>153950</xdr:rowOff>
    </xdr:to>
    <xdr:cxnSp macro="">
      <xdr:nvCxnSpPr>
        <xdr:cNvPr id="121" name="直線コネクタ 120"/>
        <xdr:cNvCxnSpPr/>
      </xdr:nvCxnSpPr>
      <xdr:spPr>
        <a:xfrm flipV="1">
          <a:off x="3797300" y="9395505"/>
          <a:ext cx="838200" cy="1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153950</xdr:rowOff>
    </xdr:from>
    <xdr:to>
      <xdr:col>19</xdr:col>
      <xdr:colOff>177800</xdr:colOff>
      <xdr:row>55</xdr:row>
      <xdr:rowOff>20733</xdr:rowOff>
    </xdr:to>
    <xdr:cxnSp macro="">
      <xdr:nvCxnSpPr>
        <xdr:cNvPr id="124" name="直線コネクタ 123"/>
        <xdr:cNvCxnSpPr/>
      </xdr:nvCxnSpPr>
      <xdr:spPr>
        <a:xfrm flipV="1">
          <a:off x="2908300" y="9412250"/>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20733</xdr:rowOff>
    </xdr:from>
    <xdr:to>
      <xdr:col>15</xdr:col>
      <xdr:colOff>50800</xdr:colOff>
      <xdr:row>55</xdr:row>
      <xdr:rowOff>87637</xdr:rowOff>
    </xdr:to>
    <xdr:cxnSp macro="">
      <xdr:nvCxnSpPr>
        <xdr:cNvPr id="127" name="直線コネクタ 126"/>
        <xdr:cNvCxnSpPr/>
      </xdr:nvCxnSpPr>
      <xdr:spPr>
        <a:xfrm flipV="1">
          <a:off x="2019300" y="9450483"/>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44105</xdr:rowOff>
    </xdr:from>
    <xdr:ext cx="534377" cy="259045"/>
    <xdr:sp macro="" textlink="">
      <xdr:nvSpPr>
        <xdr:cNvPr id="129" name="テキスト ボックス 128"/>
        <xdr:cNvSpPr txBox="1"/>
      </xdr:nvSpPr>
      <xdr:spPr>
        <a:xfrm>
          <a:off x="2641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87637</xdr:rowOff>
    </xdr:from>
    <xdr:to>
      <xdr:col>10</xdr:col>
      <xdr:colOff>114300</xdr:colOff>
      <xdr:row>55</xdr:row>
      <xdr:rowOff>123012</xdr:rowOff>
    </xdr:to>
    <xdr:cxnSp macro="">
      <xdr:nvCxnSpPr>
        <xdr:cNvPr id="130" name="直線コネクタ 129"/>
        <xdr:cNvCxnSpPr/>
      </xdr:nvCxnSpPr>
      <xdr:spPr>
        <a:xfrm flipV="1">
          <a:off x="1130300" y="9517387"/>
          <a:ext cx="889000" cy="3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75394</xdr:rowOff>
    </xdr:from>
    <xdr:to>
      <xdr:col>6</xdr:col>
      <xdr:colOff>38100</xdr:colOff>
      <xdr:row>58</xdr:row>
      <xdr:rowOff>5544</xdr:rowOff>
    </xdr:to>
    <xdr:sp macro="" textlink="">
      <xdr:nvSpPr>
        <xdr:cNvPr id="133" name="フローチャート: 判断 132"/>
        <xdr:cNvSpPr/>
      </xdr:nvSpPr>
      <xdr:spPr>
        <a:xfrm>
          <a:off x="1079500" y="984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168121</xdr:rowOff>
    </xdr:from>
    <xdr:ext cx="534377" cy="259045"/>
    <xdr:sp macro="" textlink="">
      <xdr:nvSpPr>
        <xdr:cNvPr id="134" name="テキスト ボックス 133"/>
        <xdr:cNvSpPr txBox="1"/>
      </xdr:nvSpPr>
      <xdr:spPr>
        <a:xfrm>
          <a:off x="863111" y="99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86405</xdr:rowOff>
    </xdr:from>
    <xdr:to>
      <xdr:col>24</xdr:col>
      <xdr:colOff>114300</xdr:colOff>
      <xdr:row>55</xdr:row>
      <xdr:rowOff>16555</xdr:rowOff>
    </xdr:to>
    <xdr:sp macro="" textlink="">
      <xdr:nvSpPr>
        <xdr:cNvPr id="140" name="楕円 139"/>
        <xdr:cNvSpPr/>
      </xdr:nvSpPr>
      <xdr:spPr>
        <a:xfrm>
          <a:off x="4584700" y="9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109282</xdr:rowOff>
    </xdr:from>
    <xdr:ext cx="534377" cy="259045"/>
    <xdr:sp macro="" textlink="">
      <xdr:nvSpPr>
        <xdr:cNvPr id="141" name="物件費該当値テキスト"/>
        <xdr:cNvSpPr txBox="1"/>
      </xdr:nvSpPr>
      <xdr:spPr>
        <a:xfrm>
          <a:off x="4686300" y="91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103150</xdr:rowOff>
    </xdr:from>
    <xdr:to>
      <xdr:col>20</xdr:col>
      <xdr:colOff>38100</xdr:colOff>
      <xdr:row>55</xdr:row>
      <xdr:rowOff>33300</xdr:rowOff>
    </xdr:to>
    <xdr:sp macro="" textlink="">
      <xdr:nvSpPr>
        <xdr:cNvPr id="142" name="楕円 141"/>
        <xdr:cNvSpPr/>
      </xdr:nvSpPr>
      <xdr:spPr>
        <a:xfrm>
          <a:off x="3746500" y="936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49827</xdr:rowOff>
    </xdr:from>
    <xdr:ext cx="534377" cy="259045"/>
    <xdr:sp macro="" textlink="">
      <xdr:nvSpPr>
        <xdr:cNvPr id="143" name="テキスト ボックス 142"/>
        <xdr:cNvSpPr txBox="1"/>
      </xdr:nvSpPr>
      <xdr:spPr>
        <a:xfrm>
          <a:off x="3530111" y="91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141383</xdr:rowOff>
    </xdr:from>
    <xdr:to>
      <xdr:col>15</xdr:col>
      <xdr:colOff>101600</xdr:colOff>
      <xdr:row>55</xdr:row>
      <xdr:rowOff>71533</xdr:rowOff>
    </xdr:to>
    <xdr:sp macro="" textlink="">
      <xdr:nvSpPr>
        <xdr:cNvPr id="144" name="楕円 143"/>
        <xdr:cNvSpPr/>
      </xdr:nvSpPr>
      <xdr:spPr>
        <a:xfrm>
          <a:off x="2857500" y="93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88060</xdr:rowOff>
    </xdr:from>
    <xdr:ext cx="534377" cy="259045"/>
    <xdr:sp macro="" textlink="">
      <xdr:nvSpPr>
        <xdr:cNvPr id="145" name="テキスト ボックス 144"/>
        <xdr:cNvSpPr txBox="1"/>
      </xdr:nvSpPr>
      <xdr:spPr>
        <a:xfrm>
          <a:off x="2641111" y="91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36837</xdr:rowOff>
    </xdr:from>
    <xdr:to>
      <xdr:col>10</xdr:col>
      <xdr:colOff>165100</xdr:colOff>
      <xdr:row>55</xdr:row>
      <xdr:rowOff>138437</xdr:rowOff>
    </xdr:to>
    <xdr:sp macro="" textlink="">
      <xdr:nvSpPr>
        <xdr:cNvPr id="146" name="楕円 145"/>
        <xdr:cNvSpPr/>
      </xdr:nvSpPr>
      <xdr:spPr>
        <a:xfrm>
          <a:off x="1968500" y="94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129564</xdr:rowOff>
    </xdr:from>
    <xdr:ext cx="534377" cy="259045"/>
    <xdr:sp macro="" textlink="">
      <xdr:nvSpPr>
        <xdr:cNvPr id="147" name="テキスト ボックス 146"/>
        <xdr:cNvSpPr txBox="1"/>
      </xdr:nvSpPr>
      <xdr:spPr>
        <a:xfrm>
          <a:off x="1752111" y="95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72212</xdr:rowOff>
    </xdr:from>
    <xdr:to>
      <xdr:col>6</xdr:col>
      <xdr:colOff>38100</xdr:colOff>
      <xdr:row>56</xdr:row>
      <xdr:rowOff>2362</xdr:rowOff>
    </xdr:to>
    <xdr:sp macro="" textlink="">
      <xdr:nvSpPr>
        <xdr:cNvPr id="148" name="楕円 147"/>
        <xdr:cNvSpPr/>
      </xdr:nvSpPr>
      <xdr:spPr>
        <a:xfrm>
          <a:off x="1079500" y="95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18889</xdr:rowOff>
    </xdr:from>
    <xdr:ext cx="534377" cy="259045"/>
    <xdr:sp macro="" textlink="">
      <xdr:nvSpPr>
        <xdr:cNvPr id="149" name="テキスト ボックス 148"/>
        <xdr:cNvSpPr txBox="1"/>
      </xdr:nvSpPr>
      <xdr:spPr>
        <a:xfrm>
          <a:off x="863111" y="92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104394</xdr:rowOff>
    </xdr:from>
    <xdr:to>
      <xdr:col>24</xdr:col>
      <xdr:colOff>63500</xdr:colOff>
      <xdr:row>78</xdr:row>
      <xdr:rowOff>117856</xdr:rowOff>
    </xdr:to>
    <xdr:cxnSp macro="">
      <xdr:nvCxnSpPr>
        <xdr:cNvPr id="178" name="直線コネクタ 177"/>
        <xdr:cNvCxnSpPr/>
      </xdr:nvCxnSpPr>
      <xdr:spPr>
        <a:xfrm flipV="1">
          <a:off x="3797300" y="13477494"/>
          <a:ext cx="8382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117856</xdr:rowOff>
    </xdr:from>
    <xdr:to>
      <xdr:col>19</xdr:col>
      <xdr:colOff>177800</xdr:colOff>
      <xdr:row>78</xdr:row>
      <xdr:rowOff>131063</xdr:rowOff>
    </xdr:to>
    <xdr:cxnSp macro="">
      <xdr:nvCxnSpPr>
        <xdr:cNvPr id="181" name="直線コネクタ 180"/>
        <xdr:cNvCxnSpPr/>
      </xdr:nvCxnSpPr>
      <xdr:spPr>
        <a:xfrm flipV="1">
          <a:off x="2908300" y="13490956"/>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84074</xdr:rowOff>
    </xdr:from>
    <xdr:to>
      <xdr:col>15</xdr:col>
      <xdr:colOff>50800</xdr:colOff>
      <xdr:row>78</xdr:row>
      <xdr:rowOff>131063</xdr:rowOff>
    </xdr:to>
    <xdr:cxnSp macro="">
      <xdr:nvCxnSpPr>
        <xdr:cNvPr id="184" name="直線コネクタ 183"/>
        <xdr:cNvCxnSpPr/>
      </xdr:nvCxnSpPr>
      <xdr:spPr>
        <a:xfrm>
          <a:off x="2019300" y="13457174"/>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84074</xdr:rowOff>
    </xdr:from>
    <xdr:to>
      <xdr:col>10</xdr:col>
      <xdr:colOff>114300</xdr:colOff>
      <xdr:row>78</xdr:row>
      <xdr:rowOff>116205</xdr:rowOff>
    </xdr:to>
    <xdr:cxnSp macro="">
      <xdr:nvCxnSpPr>
        <xdr:cNvPr id="187" name="直線コネクタ 186"/>
        <xdr:cNvCxnSpPr/>
      </xdr:nvCxnSpPr>
      <xdr:spPr>
        <a:xfrm flipV="1">
          <a:off x="1130300" y="13457174"/>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63500</xdr:rowOff>
    </xdr:from>
    <xdr:to>
      <xdr:col>6</xdr:col>
      <xdr:colOff>38100</xdr:colOff>
      <xdr:row>76</xdr:row>
      <xdr:rowOff>165100</xdr:rowOff>
    </xdr:to>
    <xdr:sp macro="" textlink="">
      <xdr:nvSpPr>
        <xdr:cNvPr id="190" name="フローチャート: 判断 189"/>
        <xdr:cNvSpPr/>
      </xdr:nvSpPr>
      <xdr:spPr>
        <a:xfrm>
          <a:off x="1079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10177</xdr:rowOff>
    </xdr:from>
    <xdr:ext cx="469744" cy="259045"/>
    <xdr:sp macro="" textlink="">
      <xdr:nvSpPr>
        <xdr:cNvPr id="191" name="テキスト ボックス 190"/>
        <xdr:cNvSpPr txBox="1"/>
      </xdr:nvSpPr>
      <xdr:spPr>
        <a:xfrm>
          <a:off x="895428" y="1286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53594</xdr:rowOff>
    </xdr:from>
    <xdr:to>
      <xdr:col>24</xdr:col>
      <xdr:colOff>114300</xdr:colOff>
      <xdr:row>78</xdr:row>
      <xdr:rowOff>155194</xdr:rowOff>
    </xdr:to>
    <xdr:sp macro="" textlink="">
      <xdr:nvSpPr>
        <xdr:cNvPr id="197" name="楕円 196"/>
        <xdr:cNvSpPr/>
      </xdr:nvSpPr>
      <xdr:spPr>
        <a:xfrm>
          <a:off x="45847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139971</xdr:rowOff>
    </xdr:from>
    <xdr:ext cx="378565" cy="259045"/>
    <xdr:sp macro="" textlink="">
      <xdr:nvSpPr>
        <xdr:cNvPr id="198" name="維持補修費該当値テキスト"/>
        <xdr:cNvSpPr txBox="1"/>
      </xdr:nvSpPr>
      <xdr:spPr>
        <a:xfrm>
          <a:off x="4686300" y="1334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67056</xdr:rowOff>
    </xdr:from>
    <xdr:to>
      <xdr:col>20</xdr:col>
      <xdr:colOff>38100</xdr:colOff>
      <xdr:row>78</xdr:row>
      <xdr:rowOff>168656</xdr:rowOff>
    </xdr:to>
    <xdr:sp macro="" textlink="">
      <xdr:nvSpPr>
        <xdr:cNvPr id="199" name="楕円 198"/>
        <xdr:cNvSpPr/>
      </xdr:nvSpPr>
      <xdr:spPr>
        <a:xfrm>
          <a:off x="37465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159783</xdr:rowOff>
    </xdr:from>
    <xdr:ext cx="378565" cy="259045"/>
    <xdr:sp macro="" textlink="">
      <xdr:nvSpPr>
        <xdr:cNvPr id="200" name="テキスト ボックス 199"/>
        <xdr:cNvSpPr txBox="1"/>
      </xdr:nvSpPr>
      <xdr:spPr>
        <a:xfrm>
          <a:off x="3608017" y="13532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80263</xdr:rowOff>
    </xdr:from>
    <xdr:to>
      <xdr:col>15</xdr:col>
      <xdr:colOff>101600</xdr:colOff>
      <xdr:row>79</xdr:row>
      <xdr:rowOff>10413</xdr:rowOff>
    </xdr:to>
    <xdr:sp macro="" textlink="">
      <xdr:nvSpPr>
        <xdr:cNvPr id="201" name="楕円 200"/>
        <xdr:cNvSpPr/>
      </xdr:nvSpPr>
      <xdr:spPr>
        <a:xfrm>
          <a:off x="2857500" y="134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1540</xdr:rowOff>
    </xdr:from>
    <xdr:ext cx="378565" cy="259045"/>
    <xdr:sp macro="" textlink="">
      <xdr:nvSpPr>
        <xdr:cNvPr id="202" name="テキスト ボックス 201"/>
        <xdr:cNvSpPr txBox="1"/>
      </xdr:nvSpPr>
      <xdr:spPr>
        <a:xfrm>
          <a:off x="2719017" y="1354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33274</xdr:rowOff>
    </xdr:from>
    <xdr:to>
      <xdr:col>10</xdr:col>
      <xdr:colOff>165100</xdr:colOff>
      <xdr:row>78</xdr:row>
      <xdr:rowOff>134874</xdr:rowOff>
    </xdr:to>
    <xdr:sp macro="" textlink="">
      <xdr:nvSpPr>
        <xdr:cNvPr id="203" name="楕円 202"/>
        <xdr:cNvSpPr/>
      </xdr:nvSpPr>
      <xdr:spPr>
        <a:xfrm>
          <a:off x="196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126001</xdr:rowOff>
    </xdr:from>
    <xdr:ext cx="469744" cy="259045"/>
    <xdr:sp macro="" textlink="">
      <xdr:nvSpPr>
        <xdr:cNvPr id="204" name="テキスト ボックス 203"/>
        <xdr:cNvSpPr txBox="1"/>
      </xdr:nvSpPr>
      <xdr:spPr>
        <a:xfrm>
          <a:off x="1784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65405</xdr:rowOff>
    </xdr:from>
    <xdr:to>
      <xdr:col>6</xdr:col>
      <xdr:colOff>38100</xdr:colOff>
      <xdr:row>78</xdr:row>
      <xdr:rowOff>167005</xdr:rowOff>
    </xdr:to>
    <xdr:sp macro="" textlink="">
      <xdr:nvSpPr>
        <xdr:cNvPr id="205" name="楕円 204"/>
        <xdr:cNvSpPr/>
      </xdr:nvSpPr>
      <xdr:spPr>
        <a:xfrm>
          <a:off x="1079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158132</xdr:rowOff>
    </xdr:from>
    <xdr:ext cx="378565" cy="259045"/>
    <xdr:sp macro="" textlink="">
      <xdr:nvSpPr>
        <xdr:cNvPr id="206" name="テキスト ボックス 205"/>
        <xdr:cNvSpPr txBox="1"/>
      </xdr:nvSpPr>
      <xdr:spPr>
        <a:xfrm>
          <a:off x="941017" y="13531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85426</xdr:rowOff>
    </xdr:from>
    <xdr:to>
      <xdr:col>24</xdr:col>
      <xdr:colOff>63500</xdr:colOff>
      <xdr:row>98</xdr:row>
      <xdr:rowOff>134823</xdr:rowOff>
    </xdr:to>
    <xdr:cxnSp macro="">
      <xdr:nvCxnSpPr>
        <xdr:cNvPr id="236" name="直線コネクタ 235"/>
        <xdr:cNvCxnSpPr/>
      </xdr:nvCxnSpPr>
      <xdr:spPr>
        <a:xfrm flipV="1">
          <a:off x="3797300" y="16887526"/>
          <a:ext cx="8382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134823</xdr:rowOff>
    </xdr:from>
    <xdr:to>
      <xdr:col>19</xdr:col>
      <xdr:colOff>177800</xdr:colOff>
      <xdr:row>98</xdr:row>
      <xdr:rowOff>167703</xdr:rowOff>
    </xdr:to>
    <xdr:cxnSp macro="">
      <xdr:nvCxnSpPr>
        <xdr:cNvPr id="239" name="直線コネクタ 238"/>
        <xdr:cNvCxnSpPr/>
      </xdr:nvCxnSpPr>
      <xdr:spPr>
        <a:xfrm flipV="1">
          <a:off x="2908300" y="16936923"/>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167703</xdr:rowOff>
    </xdr:from>
    <xdr:to>
      <xdr:col>15</xdr:col>
      <xdr:colOff>50800</xdr:colOff>
      <xdr:row>99</xdr:row>
      <xdr:rowOff>22219</xdr:rowOff>
    </xdr:to>
    <xdr:cxnSp macro="">
      <xdr:nvCxnSpPr>
        <xdr:cNvPr id="242" name="直線コネクタ 241"/>
        <xdr:cNvCxnSpPr/>
      </xdr:nvCxnSpPr>
      <xdr:spPr>
        <a:xfrm flipV="1">
          <a:off x="2019300" y="16969803"/>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22219</xdr:rowOff>
    </xdr:from>
    <xdr:to>
      <xdr:col>10</xdr:col>
      <xdr:colOff>114300</xdr:colOff>
      <xdr:row>99</xdr:row>
      <xdr:rowOff>25895</xdr:rowOff>
    </xdr:to>
    <xdr:cxnSp macro="">
      <xdr:nvCxnSpPr>
        <xdr:cNvPr id="245" name="直線コネクタ 244"/>
        <xdr:cNvCxnSpPr/>
      </xdr:nvCxnSpPr>
      <xdr:spPr>
        <a:xfrm flipV="1">
          <a:off x="1130300" y="1699576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132544</xdr:rowOff>
    </xdr:from>
    <xdr:to>
      <xdr:col>6</xdr:col>
      <xdr:colOff>38100</xdr:colOff>
      <xdr:row>97</xdr:row>
      <xdr:rowOff>62694</xdr:rowOff>
    </xdr:to>
    <xdr:sp macro="" textlink="">
      <xdr:nvSpPr>
        <xdr:cNvPr id="248" name="フローチャート: 判断 247"/>
        <xdr:cNvSpPr/>
      </xdr:nvSpPr>
      <xdr:spPr>
        <a:xfrm>
          <a:off x="1079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79221</xdr:rowOff>
    </xdr:from>
    <xdr:ext cx="534377" cy="259045"/>
    <xdr:sp macro="" textlink="">
      <xdr:nvSpPr>
        <xdr:cNvPr id="249" name="テキスト ボックス 248"/>
        <xdr:cNvSpPr txBox="1"/>
      </xdr:nvSpPr>
      <xdr:spPr>
        <a:xfrm>
          <a:off x="863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34626</xdr:rowOff>
    </xdr:from>
    <xdr:to>
      <xdr:col>24</xdr:col>
      <xdr:colOff>114300</xdr:colOff>
      <xdr:row>98</xdr:row>
      <xdr:rowOff>136226</xdr:rowOff>
    </xdr:to>
    <xdr:sp macro="" textlink="">
      <xdr:nvSpPr>
        <xdr:cNvPr id="255" name="楕円 254"/>
        <xdr:cNvSpPr/>
      </xdr:nvSpPr>
      <xdr:spPr>
        <a:xfrm>
          <a:off x="4584700" y="1683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121003</xdr:rowOff>
    </xdr:from>
    <xdr:ext cx="534377" cy="259045"/>
    <xdr:sp macro="" textlink="">
      <xdr:nvSpPr>
        <xdr:cNvPr id="256" name="扶助費該当値テキスト"/>
        <xdr:cNvSpPr txBox="1"/>
      </xdr:nvSpPr>
      <xdr:spPr>
        <a:xfrm>
          <a:off x="4686300" y="167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84023</xdr:rowOff>
    </xdr:from>
    <xdr:to>
      <xdr:col>20</xdr:col>
      <xdr:colOff>38100</xdr:colOff>
      <xdr:row>99</xdr:row>
      <xdr:rowOff>14173</xdr:rowOff>
    </xdr:to>
    <xdr:sp macro="" textlink="">
      <xdr:nvSpPr>
        <xdr:cNvPr id="257" name="楕円 256"/>
        <xdr:cNvSpPr/>
      </xdr:nvSpPr>
      <xdr:spPr>
        <a:xfrm>
          <a:off x="37465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5300</xdr:rowOff>
    </xdr:from>
    <xdr:ext cx="534377" cy="259045"/>
    <xdr:sp macro="" textlink="">
      <xdr:nvSpPr>
        <xdr:cNvPr id="258" name="テキスト ボックス 257"/>
        <xdr:cNvSpPr txBox="1"/>
      </xdr:nvSpPr>
      <xdr:spPr>
        <a:xfrm>
          <a:off x="3530111" y="1697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116903</xdr:rowOff>
    </xdr:from>
    <xdr:to>
      <xdr:col>15</xdr:col>
      <xdr:colOff>101600</xdr:colOff>
      <xdr:row>99</xdr:row>
      <xdr:rowOff>47053</xdr:rowOff>
    </xdr:to>
    <xdr:sp macro="" textlink="">
      <xdr:nvSpPr>
        <xdr:cNvPr id="259" name="楕円 258"/>
        <xdr:cNvSpPr/>
      </xdr:nvSpPr>
      <xdr:spPr>
        <a:xfrm>
          <a:off x="2857500" y="1691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38180</xdr:rowOff>
    </xdr:from>
    <xdr:ext cx="534377" cy="259045"/>
    <xdr:sp macro="" textlink="">
      <xdr:nvSpPr>
        <xdr:cNvPr id="260" name="テキスト ボックス 259"/>
        <xdr:cNvSpPr txBox="1"/>
      </xdr:nvSpPr>
      <xdr:spPr>
        <a:xfrm>
          <a:off x="2641111" y="1701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142869</xdr:rowOff>
    </xdr:from>
    <xdr:to>
      <xdr:col>10</xdr:col>
      <xdr:colOff>165100</xdr:colOff>
      <xdr:row>99</xdr:row>
      <xdr:rowOff>73019</xdr:rowOff>
    </xdr:to>
    <xdr:sp macro="" textlink="">
      <xdr:nvSpPr>
        <xdr:cNvPr id="261" name="楕円 260"/>
        <xdr:cNvSpPr/>
      </xdr:nvSpPr>
      <xdr:spPr>
        <a:xfrm>
          <a:off x="1968500" y="169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64146</xdr:rowOff>
    </xdr:from>
    <xdr:ext cx="534377" cy="259045"/>
    <xdr:sp macro="" textlink="">
      <xdr:nvSpPr>
        <xdr:cNvPr id="262" name="テキスト ボックス 261"/>
        <xdr:cNvSpPr txBox="1"/>
      </xdr:nvSpPr>
      <xdr:spPr>
        <a:xfrm>
          <a:off x="1752111" y="170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146545</xdr:rowOff>
    </xdr:from>
    <xdr:to>
      <xdr:col>6</xdr:col>
      <xdr:colOff>38100</xdr:colOff>
      <xdr:row>99</xdr:row>
      <xdr:rowOff>76695</xdr:rowOff>
    </xdr:to>
    <xdr:sp macro="" textlink="">
      <xdr:nvSpPr>
        <xdr:cNvPr id="263" name="楕円 262"/>
        <xdr:cNvSpPr/>
      </xdr:nvSpPr>
      <xdr:spPr>
        <a:xfrm>
          <a:off x="1079500" y="169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67822</xdr:rowOff>
    </xdr:from>
    <xdr:ext cx="534377" cy="259045"/>
    <xdr:sp macro="" textlink="">
      <xdr:nvSpPr>
        <xdr:cNvPr id="264" name="テキスト ボックス 263"/>
        <xdr:cNvSpPr txBox="1"/>
      </xdr:nvSpPr>
      <xdr:spPr>
        <a:xfrm>
          <a:off x="863111" y="1704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95972</xdr:rowOff>
    </xdr:from>
    <xdr:to>
      <xdr:col>55</xdr:col>
      <xdr:colOff>0</xdr:colOff>
      <xdr:row>35</xdr:row>
      <xdr:rowOff>122925</xdr:rowOff>
    </xdr:to>
    <xdr:cxnSp macro="">
      <xdr:nvCxnSpPr>
        <xdr:cNvPr id="295" name="直線コネクタ 294"/>
        <xdr:cNvCxnSpPr/>
      </xdr:nvCxnSpPr>
      <xdr:spPr>
        <a:xfrm>
          <a:off x="9639300" y="5925272"/>
          <a:ext cx="8382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95972</xdr:rowOff>
    </xdr:from>
    <xdr:to>
      <xdr:col>50</xdr:col>
      <xdr:colOff>114300</xdr:colOff>
      <xdr:row>37</xdr:row>
      <xdr:rowOff>60626</xdr:rowOff>
    </xdr:to>
    <xdr:cxnSp macro="">
      <xdr:nvCxnSpPr>
        <xdr:cNvPr id="298" name="直線コネクタ 297"/>
        <xdr:cNvCxnSpPr/>
      </xdr:nvCxnSpPr>
      <xdr:spPr>
        <a:xfrm flipV="1">
          <a:off x="8750300" y="5925272"/>
          <a:ext cx="889000" cy="4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110701</xdr:rowOff>
    </xdr:from>
    <xdr:to>
      <xdr:col>45</xdr:col>
      <xdr:colOff>177800</xdr:colOff>
      <xdr:row>37</xdr:row>
      <xdr:rowOff>60626</xdr:rowOff>
    </xdr:to>
    <xdr:cxnSp macro="">
      <xdr:nvCxnSpPr>
        <xdr:cNvPr id="301" name="直線コネクタ 300"/>
        <xdr:cNvCxnSpPr/>
      </xdr:nvCxnSpPr>
      <xdr:spPr>
        <a:xfrm>
          <a:off x="7861300" y="6282901"/>
          <a:ext cx="889000" cy="1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110701</xdr:rowOff>
    </xdr:from>
    <xdr:to>
      <xdr:col>41</xdr:col>
      <xdr:colOff>50800</xdr:colOff>
      <xdr:row>37</xdr:row>
      <xdr:rowOff>28219</xdr:rowOff>
    </xdr:to>
    <xdr:cxnSp macro="">
      <xdr:nvCxnSpPr>
        <xdr:cNvPr id="304" name="直線コネクタ 303"/>
        <xdr:cNvCxnSpPr/>
      </xdr:nvCxnSpPr>
      <xdr:spPr>
        <a:xfrm flipV="1">
          <a:off x="6972300" y="6282901"/>
          <a:ext cx="889000" cy="8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7" name="フローチャート: 判断 306"/>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8" name="テキスト ボックス 307"/>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72125</xdr:rowOff>
    </xdr:from>
    <xdr:to>
      <xdr:col>55</xdr:col>
      <xdr:colOff>50800</xdr:colOff>
      <xdr:row>36</xdr:row>
      <xdr:rowOff>2275</xdr:rowOff>
    </xdr:to>
    <xdr:sp macro="" textlink="">
      <xdr:nvSpPr>
        <xdr:cNvPr id="314" name="楕円 313"/>
        <xdr:cNvSpPr/>
      </xdr:nvSpPr>
      <xdr:spPr>
        <a:xfrm>
          <a:off x="10426700" y="60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95002</xdr:rowOff>
    </xdr:from>
    <xdr:ext cx="534377" cy="259045"/>
    <xdr:sp macro="" textlink="">
      <xdr:nvSpPr>
        <xdr:cNvPr id="315" name="補助費等該当値テキスト"/>
        <xdr:cNvSpPr txBox="1"/>
      </xdr:nvSpPr>
      <xdr:spPr>
        <a:xfrm>
          <a:off x="10528300" y="592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45172</xdr:rowOff>
    </xdr:from>
    <xdr:to>
      <xdr:col>50</xdr:col>
      <xdr:colOff>165100</xdr:colOff>
      <xdr:row>34</xdr:row>
      <xdr:rowOff>146772</xdr:rowOff>
    </xdr:to>
    <xdr:sp macro="" textlink="">
      <xdr:nvSpPr>
        <xdr:cNvPr id="316" name="楕円 315"/>
        <xdr:cNvSpPr/>
      </xdr:nvSpPr>
      <xdr:spPr>
        <a:xfrm>
          <a:off x="9588500" y="587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163299</xdr:rowOff>
    </xdr:from>
    <xdr:ext cx="534377" cy="259045"/>
    <xdr:sp macro="" textlink="">
      <xdr:nvSpPr>
        <xdr:cNvPr id="317" name="テキスト ボックス 316"/>
        <xdr:cNvSpPr txBox="1"/>
      </xdr:nvSpPr>
      <xdr:spPr>
        <a:xfrm>
          <a:off x="9372111" y="56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9826</xdr:rowOff>
    </xdr:from>
    <xdr:to>
      <xdr:col>46</xdr:col>
      <xdr:colOff>38100</xdr:colOff>
      <xdr:row>37</xdr:row>
      <xdr:rowOff>111426</xdr:rowOff>
    </xdr:to>
    <xdr:sp macro="" textlink="">
      <xdr:nvSpPr>
        <xdr:cNvPr id="318" name="楕円 317"/>
        <xdr:cNvSpPr/>
      </xdr:nvSpPr>
      <xdr:spPr>
        <a:xfrm>
          <a:off x="8699500" y="6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102553</xdr:rowOff>
    </xdr:from>
    <xdr:ext cx="534377" cy="259045"/>
    <xdr:sp macro="" textlink="">
      <xdr:nvSpPr>
        <xdr:cNvPr id="319" name="テキスト ボックス 318"/>
        <xdr:cNvSpPr txBox="1"/>
      </xdr:nvSpPr>
      <xdr:spPr>
        <a:xfrm>
          <a:off x="8483111" y="64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59901</xdr:rowOff>
    </xdr:from>
    <xdr:to>
      <xdr:col>41</xdr:col>
      <xdr:colOff>101600</xdr:colOff>
      <xdr:row>36</xdr:row>
      <xdr:rowOff>161501</xdr:rowOff>
    </xdr:to>
    <xdr:sp macro="" textlink="">
      <xdr:nvSpPr>
        <xdr:cNvPr id="320" name="楕円 319"/>
        <xdr:cNvSpPr/>
      </xdr:nvSpPr>
      <xdr:spPr>
        <a:xfrm>
          <a:off x="7810500" y="623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152628</xdr:rowOff>
    </xdr:from>
    <xdr:ext cx="534377" cy="259045"/>
    <xdr:sp macro="" textlink="">
      <xdr:nvSpPr>
        <xdr:cNvPr id="321" name="テキスト ボックス 320"/>
        <xdr:cNvSpPr txBox="1"/>
      </xdr:nvSpPr>
      <xdr:spPr>
        <a:xfrm>
          <a:off x="75941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148869</xdr:rowOff>
    </xdr:from>
    <xdr:to>
      <xdr:col>36</xdr:col>
      <xdr:colOff>165100</xdr:colOff>
      <xdr:row>37</xdr:row>
      <xdr:rowOff>79019</xdr:rowOff>
    </xdr:to>
    <xdr:sp macro="" textlink="">
      <xdr:nvSpPr>
        <xdr:cNvPr id="322" name="楕円 321"/>
        <xdr:cNvSpPr/>
      </xdr:nvSpPr>
      <xdr:spPr>
        <a:xfrm>
          <a:off x="6921500" y="63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70146</xdr:rowOff>
    </xdr:from>
    <xdr:ext cx="534377" cy="259045"/>
    <xdr:sp macro="" textlink="">
      <xdr:nvSpPr>
        <xdr:cNvPr id="323" name="テキスト ボックス 322"/>
        <xdr:cNvSpPr txBox="1"/>
      </xdr:nvSpPr>
      <xdr:spPr>
        <a:xfrm>
          <a:off x="6705111" y="64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17127</xdr:rowOff>
    </xdr:from>
    <xdr:to>
      <xdr:col>55</xdr:col>
      <xdr:colOff>0</xdr:colOff>
      <xdr:row>57</xdr:row>
      <xdr:rowOff>20839</xdr:rowOff>
    </xdr:to>
    <xdr:cxnSp macro="">
      <xdr:nvCxnSpPr>
        <xdr:cNvPr id="354" name="直線コネクタ 353"/>
        <xdr:cNvCxnSpPr/>
      </xdr:nvCxnSpPr>
      <xdr:spPr>
        <a:xfrm flipV="1">
          <a:off x="9639300" y="9618327"/>
          <a:ext cx="838200" cy="17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133147</xdr:rowOff>
    </xdr:from>
    <xdr:to>
      <xdr:col>50</xdr:col>
      <xdr:colOff>114300</xdr:colOff>
      <xdr:row>57</xdr:row>
      <xdr:rowOff>20839</xdr:rowOff>
    </xdr:to>
    <xdr:cxnSp macro="">
      <xdr:nvCxnSpPr>
        <xdr:cNvPr id="357" name="直線コネクタ 356"/>
        <xdr:cNvCxnSpPr/>
      </xdr:nvCxnSpPr>
      <xdr:spPr>
        <a:xfrm>
          <a:off x="8750300" y="9734347"/>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133147</xdr:rowOff>
    </xdr:from>
    <xdr:to>
      <xdr:col>45</xdr:col>
      <xdr:colOff>177800</xdr:colOff>
      <xdr:row>57</xdr:row>
      <xdr:rowOff>171116</xdr:rowOff>
    </xdr:to>
    <xdr:cxnSp macro="">
      <xdr:nvCxnSpPr>
        <xdr:cNvPr id="360" name="直線コネクタ 359"/>
        <xdr:cNvCxnSpPr/>
      </xdr:nvCxnSpPr>
      <xdr:spPr>
        <a:xfrm flipV="1">
          <a:off x="7861300" y="9734347"/>
          <a:ext cx="889000" cy="20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97572</xdr:rowOff>
    </xdr:from>
    <xdr:to>
      <xdr:col>41</xdr:col>
      <xdr:colOff>50800</xdr:colOff>
      <xdr:row>57</xdr:row>
      <xdr:rowOff>171116</xdr:rowOff>
    </xdr:to>
    <xdr:cxnSp macro="">
      <xdr:nvCxnSpPr>
        <xdr:cNvPr id="363" name="直線コネクタ 362"/>
        <xdr:cNvCxnSpPr/>
      </xdr:nvCxnSpPr>
      <xdr:spPr>
        <a:xfrm>
          <a:off x="6972300" y="9698772"/>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19024</xdr:rowOff>
    </xdr:from>
    <xdr:to>
      <xdr:col>36</xdr:col>
      <xdr:colOff>165100</xdr:colOff>
      <xdr:row>56</xdr:row>
      <xdr:rowOff>120624</xdr:rowOff>
    </xdr:to>
    <xdr:sp macro="" textlink="">
      <xdr:nvSpPr>
        <xdr:cNvPr id="366" name="フローチャート: 判断 365"/>
        <xdr:cNvSpPr/>
      </xdr:nvSpPr>
      <xdr:spPr>
        <a:xfrm>
          <a:off x="6921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137151</xdr:rowOff>
    </xdr:from>
    <xdr:ext cx="534377" cy="259045"/>
    <xdr:sp macro="" textlink="">
      <xdr:nvSpPr>
        <xdr:cNvPr id="367" name="テキスト ボックス 366"/>
        <xdr:cNvSpPr txBox="1"/>
      </xdr:nvSpPr>
      <xdr:spPr>
        <a:xfrm>
          <a:off x="6705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137777</xdr:rowOff>
    </xdr:from>
    <xdr:to>
      <xdr:col>55</xdr:col>
      <xdr:colOff>50800</xdr:colOff>
      <xdr:row>56</xdr:row>
      <xdr:rowOff>67927</xdr:rowOff>
    </xdr:to>
    <xdr:sp macro="" textlink="">
      <xdr:nvSpPr>
        <xdr:cNvPr id="373" name="楕円 372"/>
        <xdr:cNvSpPr/>
      </xdr:nvSpPr>
      <xdr:spPr>
        <a:xfrm>
          <a:off x="10426700" y="95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116204</xdr:rowOff>
    </xdr:from>
    <xdr:ext cx="534377" cy="259045"/>
    <xdr:sp macro="" textlink="">
      <xdr:nvSpPr>
        <xdr:cNvPr id="374" name="普通建設事業費該当値テキスト"/>
        <xdr:cNvSpPr txBox="1"/>
      </xdr:nvSpPr>
      <xdr:spPr>
        <a:xfrm>
          <a:off x="10528300" y="95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141489</xdr:rowOff>
    </xdr:from>
    <xdr:to>
      <xdr:col>50</xdr:col>
      <xdr:colOff>165100</xdr:colOff>
      <xdr:row>57</xdr:row>
      <xdr:rowOff>71639</xdr:rowOff>
    </xdr:to>
    <xdr:sp macro="" textlink="">
      <xdr:nvSpPr>
        <xdr:cNvPr id="375" name="楕円 374"/>
        <xdr:cNvSpPr/>
      </xdr:nvSpPr>
      <xdr:spPr>
        <a:xfrm>
          <a:off x="9588500" y="97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62766</xdr:rowOff>
    </xdr:from>
    <xdr:ext cx="534377" cy="259045"/>
    <xdr:sp macro="" textlink="">
      <xdr:nvSpPr>
        <xdr:cNvPr id="376" name="テキスト ボックス 375"/>
        <xdr:cNvSpPr txBox="1"/>
      </xdr:nvSpPr>
      <xdr:spPr>
        <a:xfrm>
          <a:off x="9372111" y="98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82347</xdr:rowOff>
    </xdr:from>
    <xdr:to>
      <xdr:col>46</xdr:col>
      <xdr:colOff>38100</xdr:colOff>
      <xdr:row>57</xdr:row>
      <xdr:rowOff>12497</xdr:rowOff>
    </xdr:to>
    <xdr:sp macro="" textlink="">
      <xdr:nvSpPr>
        <xdr:cNvPr id="377" name="楕円 376"/>
        <xdr:cNvSpPr/>
      </xdr:nvSpPr>
      <xdr:spPr>
        <a:xfrm>
          <a:off x="86995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3624</xdr:rowOff>
    </xdr:from>
    <xdr:ext cx="534377" cy="259045"/>
    <xdr:sp macro="" textlink="">
      <xdr:nvSpPr>
        <xdr:cNvPr id="378" name="テキスト ボックス 377"/>
        <xdr:cNvSpPr txBox="1"/>
      </xdr:nvSpPr>
      <xdr:spPr>
        <a:xfrm>
          <a:off x="8483111" y="97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120316</xdr:rowOff>
    </xdr:from>
    <xdr:to>
      <xdr:col>41</xdr:col>
      <xdr:colOff>101600</xdr:colOff>
      <xdr:row>58</xdr:row>
      <xdr:rowOff>50466</xdr:rowOff>
    </xdr:to>
    <xdr:sp macro="" textlink="">
      <xdr:nvSpPr>
        <xdr:cNvPr id="379" name="楕円 378"/>
        <xdr:cNvSpPr/>
      </xdr:nvSpPr>
      <xdr:spPr>
        <a:xfrm>
          <a:off x="78105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41593</xdr:rowOff>
    </xdr:from>
    <xdr:ext cx="534377" cy="259045"/>
    <xdr:sp macro="" textlink="">
      <xdr:nvSpPr>
        <xdr:cNvPr id="380" name="テキスト ボックス 379"/>
        <xdr:cNvSpPr txBox="1"/>
      </xdr:nvSpPr>
      <xdr:spPr>
        <a:xfrm>
          <a:off x="7594111" y="9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46772</xdr:rowOff>
    </xdr:from>
    <xdr:to>
      <xdr:col>36</xdr:col>
      <xdr:colOff>165100</xdr:colOff>
      <xdr:row>56</xdr:row>
      <xdr:rowOff>148372</xdr:rowOff>
    </xdr:to>
    <xdr:sp macro="" textlink="">
      <xdr:nvSpPr>
        <xdr:cNvPr id="381" name="楕円 380"/>
        <xdr:cNvSpPr/>
      </xdr:nvSpPr>
      <xdr:spPr>
        <a:xfrm>
          <a:off x="6921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139499</xdr:rowOff>
    </xdr:from>
    <xdr:ext cx="534377" cy="259045"/>
    <xdr:sp macro="" textlink="">
      <xdr:nvSpPr>
        <xdr:cNvPr id="382" name="テキスト ボックス 381"/>
        <xdr:cNvSpPr txBox="1"/>
      </xdr:nvSpPr>
      <xdr:spPr>
        <a:xfrm>
          <a:off x="6705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39198</xdr:rowOff>
    </xdr:from>
    <xdr:to>
      <xdr:col>55</xdr:col>
      <xdr:colOff>0</xdr:colOff>
      <xdr:row>79</xdr:row>
      <xdr:rowOff>86207</xdr:rowOff>
    </xdr:to>
    <xdr:cxnSp macro="">
      <xdr:nvCxnSpPr>
        <xdr:cNvPr id="413" name="直線コネクタ 412"/>
        <xdr:cNvCxnSpPr/>
      </xdr:nvCxnSpPr>
      <xdr:spPr>
        <a:xfrm flipV="1">
          <a:off x="9639300" y="13240848"/>
          <a:ext cx="838200" cy="38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86207</xdr:rowOff>
    </xdr:from>
    <xdr:to>
      <xdr:col>50</xdr:col>
      <xdr:colOff>114300</xdr:colOff>
      <xdr:row>79</xdr:row>
      <xdr:rowOff>87807</xdr:rowOff>
    </xdr:to>
    <xdr:cxnSp macro="">
      <xdr:nvCxnSpPr>
        <xdr:cNvPr id="416" name="直線コネクタ 415"/>
        <xdr:cNvCxnSpPr/>
      </xdr:nvCxnSpPr>
      <xdr:spPr>
        <a:xfrm flipV="1">
          <a:off x="8750300" y="136307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77586</xdr:rowOff>
    </xdr:from>
    <xdr:to>
      <xdr:col>45</xdr:col>
      <xdr:colOff>177800</xdr:colOff>
      <xdr:row>79</xdr:row>
      <xdr:rowOff>87807</xdr:rowOff>
    </xdr:to>
    <xdr:cxnSp macro="">
      <xdr:nvCxnSpPr>
        <xdr:cNvPr id="419" name="直線コネクタ 418"/>
        <xdr:cNvCxnSpPr/>
      </xdr:nvCxnSpPr>
      <xdr:spPr>
        <a:xfrm>
          <a:off x="7861300" y="13622136"/>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43687</xdr:rowOff>
    </xdr:from>
    <xdr:to>
      <xdr:col>41</xdr:col>
      <xdr:colOff>50800</xdr:colOff>
      <xdr:row>79</xdr:row>
      <xdr:rowOff>77586</xdr:rowOff>
    </xdr:to>
    <xdr:cxnSp macro="">
      <xdr:nvCxnSpPr>
        <xdr:cNvPr id="422" name="直線コネクタ 421"/>
        <xdr:cNvCxnSpPr/>
      </xdr:nvCxnSpPr>
      <xdr:spPr>
        <a:xfrm>
          <a:off x="6972300" y="13588237"/>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166542</xdr:rowOff>
    </xdr:from>
    <xdr:to>
      <xdr:col>36</xdr:col>
      <xdr:colOff>165100</xdr:colOff>
      <xdr:row>77</xdr:row>
      <xdr:rowOff>96692</xdr:rowOff>
    </xdr:to>
    <xdr:sp macro="" textlink="">
      <xdr:nvSpPr>
        <xdr:cNvPr id="425" name="フローチャート: 判断 424"/>
        <xdr:cNvSpPr/>
      </xdr:nvSpPr>
      <xdr:spPr>
        <a:xfrm>
          <a:off x="6921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113219</xdr:rowOff>
    </xdr:from>
    <xdr:ext cx="534377" cy="259045"/>
    <xdr:sp macro="" textlink="">
      <xdr:nvSpPr>
        <xdr:cNvPr id="426" name="テキスト ボックス 425"/>
        <xdr:cNvSpPr txBox="1"/>
      </xdr:nvSpPr>
      <xdr:spPr>
        <a:xfrm>
          <a:off x="6705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159848</xdr:rowOff>
    </xdr:from>
    <xdr:to>
      <xdr:col>55</xdr:col>
      <xdr:colOff>50800</xdr:colOff>
      <xdr:row>77</xdr:row>
      <xdr:rowOff>89998</xdr:rowOff>
    </xdr:to>
    <xdr:sp macro="" textlink="">
      <xdr:nvSpPr>
        <xdr:cNvPr id="432" name="楕円 431"/>
        <xdr:cNvSpPr/>
      </xdr:nvSpPr>
      <xdr:spPr>
        <a:xfrm>
          <a:off x="10426700" y="131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11275</xdr:rowOff>
    </xdr:from>
    <xdr:ext cx="534377" cy="259045"/>
    <xdr:sp macro="" textlink="">
      <xdr:nvSpPr>
        <xdr:cNvPr id="433" name="普通建設事業費 （ うち新規整備　）該当値テキスト"/>
        <xdr:cNvSpPr txBox="1"/>
      </xdr:nvSpPr>
      <xdr:spPr>
        <a:xfrm>
          <a:off x="10528300" y="130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35407</xdr:rowOff>
    </xdr:from>
    <xdr:to>
      <xdr:col>50</xdr:col>
      <xdr:colOff>165100</xdr:colOff>
      <xdr:row>79</xdr:row>
      <xdr:rowOff>137007</xdr:rowOff>
    </xdr:to>
    <xdr:sp macro="" textlink="">
      <xdr:nvSpPr>
        <xdr:cNvPr id="434" name="楕円 433"/>
        <xdr:cNvSpPr/>
      </xdr:nvSpPr>
      <xdr:spPr>
        <a:xfrm>
          <a:off x="9588500" y="135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128134</xdr:rowOff>
    </xdr:from>
    <xdr:ext cx="378565" cy="259045"/>
    <xdr:sp macro="" textlink="">
      <xdr:nvSpPr>
        <xdr:cNvPr id="435" name="テキスト ボックス 434"/>
        <xdr:cNvSpPr txBox="1"/>
      </xdr:nvSpPr>
      <xdr:spPr>
        <a:xfrm>
          <a:off x="9450017" y="1367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37007</xdr:rowOff>
    </xdr:from>
    <xdr:to>
      <xdr:col>46</xdr:col>
      <xdr:colOff>38100</xdr:colOff>
      <xdr:row>79</xdr:row>
      <xdr:rowOff>138607</xdr:rowOff>
    </xdr:to>
    <xdr:sp macro="" textlink="">
      <xdr:nvSpPr>
        <xdr:cNvPr id="436" name="楕円 435"/>
        <xdr:cNvSpPr/>
      </xdr:nvSpPr>
      <xdr:spPr>
        <a:xfrm>
          <a:off x="8699500" y="135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129734</xdr:rowOff>
    </xdr:from>
    <xdr:ext cx="378565" cy="259045"/>
    <xdr:sp macro="" textlink="">
      <xdr:nvSpPr>
        <xdr:cNvPr id="437" name="テキスト ボックス 436"/>
        <xdr:cNvSpPr txBox="1"/>
      </xdr:nvSpPr>
      <xdr:spPr>
        <a:xfrm>
          <a:off x="8561017" y="1367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26786</xdr:rowOff>
    </xdr:from>
    <xdr:to>
      <xdr:col>41</xdr:col>
      <xdr:colOff>101600</xdr:colOff>
      <xdr:row>79</xdr:row>
      <xdr:rowOff>128386</xdr:rowOff>
    </xdr:to>
    <xdr:sp macro="" textlink="">
      <xdr:nvSpPr>
        <xdr:cNvPr id="438" name="楕円 437"/>
        <xdr:cNvSpPr/>
      </xdr:nvSpPr>
      <xdr:spPr>
        <a:xfrm>
          <a:off x="7810500" y="135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119513</xdr:rowOff>
    </xdr:from>
    <xdr:ext cx="469744" cy="259045"/>
    <xdr:sp macro="" textlink="">
      <xdr:nvSpPr>
        <xdr:cNvPr id="439" name="テキスト ボックス 438"/>
        <xdr:cNvSpPr txBox="1"/>
      </xdr:nvSpPr>
      <xdr:spPr>
        <a:xfrm>
          <a:off x="7626428" y="136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164337</xdr:rowOff>
    </xdr:from>
    <xdr:to>
      <xdr:col>36</xdr:col>
      <xdr:colOff>165100</xdr:colOff>
      <xdr:row>79</xdr:row>
      <xdr:rowOff>94487</xdr:rowOff>
    </xdr:to>
    <xdr:sp macro="" textlink="">
      <xdr:nvSpPr>
        <xdr:cNvPr id="440" name="楕円 439"/>
        <xdr:cNvSpPr/>
      </xdr:nvSpPr>
      <xdr:spPr>
        <a:xfrm>
          <a:off x="692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85614</xdr:rowOff>
    </xdr:from>
    <xdr:ext cx="469744" cy="259045"/>
    <xdr:sp macro="" textlink="">
      <xdr:nvSpPr>
        <xdr:cNvPr id="441" name="テキスト ボックス 440"/>
        <xdr:cNvSpPr txBox="1"/>
      </xdr:nvSpPr>
      <xdr:spPr>
        <a:xfrm>
          <a:off x="6737428" y="136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77564</xdr:rowOff>
    </xdr:from>
    <xdr:to>
      <xdr:col>55</xdr:col>
      <xdr:colOff>0</xdr:colOff>
      <xdr:row>97</xdr:row>
      <xdr:rowOff>127595</xdr:rowOff>
    </xdr:to>
    <xdr:cxnSp macro="">
      <xdr:nvCxnSpPr>
        <xdr:cNvPr id="472" name="直線コネクタ 471"/>
        <xdr:cNvCxnSpPr/>
      </xdr:nvCxnSpPr>
      <xdr:spPr>
        <a:xfrm>
          <a:off x="9639300" y="16708214"/>
          <a:ext cx="8382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153372</xdr:rowOff>
    </xdr:from>
    <xdr:to>
      <xdr:col>50</xdr:col>
      <xdr:colOff>114300</xdr:colOff>
      <xdr:row>97</xdr:row>
      <xdr:rowOff>77564</xdr:rowOff>
    </xdr:to>
    <xdr:cxnSp macro="">
      <xdr:nvCxnSpPr>
        <xdr:cNvPr id="475" name="直線コネクタ 474"/>
        <xdr:cNvCxnSpPr/>
      </xdr:nvCxnSpPr>
      <xdr:spPr>
        <a:xfrm>
          <a:off x="8750300" y="16612572"/>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157156</xdr:rowOff>
    </xdr:from>
    <xdr:ext cx="534377" cy="259045"/>
    <xdr:sp macro="" textlink="">
      <xdr:nvSpPr>
        <xdr:cNvPr id="477" name="テキスト ボックス 476"/>
        <xdr:cNvSpPr txBox="1"/>
      </xdr:nvSpPr>
      <xdr:spPr>
        <a:xfrm>
          <a:off x="9372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153372</xdr:rowOff>
    </xdr:from>
    <xdr:to>
      <xdr:col>45</xdr:col>
      <xdr:colOff>177800</xdr:colOff>
      <xdr:row>98</xdr:row>
      <xdr:rowOff>27752</xdr:rowOff>
    </xdr:to>
    <xdr:cxnSp macro="">
      <xdr:nvCxnSpPr>
        <xdr:cNvPr id="478" name="直線コネクタ 477"/>
        <xdr:cNvCxnSpPr/>
      </xdr:nvCxnSpPr>
      <xdr:spPr>
        <a:xfrm flipV="1">
          <a:off x="7861300" y="16612572"/>
          <a:ext cx="889000" cy="2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159594</xdr:rowOff>
    </xdr:from>
    <xdr:ext cx="534377" cy="259045"/>
    <xdr:sp macro="" textlink="">
      <xdr:nvSpPr>
        <xdr:cNvPr id="480" name="テキスト ボックス 479"/>
        <xdr:cNvSpPr txBox="1"/>
      </xdr:nvSpPr>
      <xdr:spPr>
        <a:xfrm>
          <a:off x="8483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144228</xdr:rowOff>
    </xdr:from>
    <xdr:to>
      <xdr:col>41</xdr:col>
      <xdr:colOff>50800</xdr:colOff>
      <xdr:row>98</xdr:row>
      <xdr:rowOff>27752</xdr:rowOff>
    </xdr:to>
    <xdr:cxnSp macro="">
      <xdr:nvCxnSpPr>
        <xdr:cNvPr id="481" name="直線コネクタ 480"/>
        <xdr:cNvCxnSpPr/>
      </xdr:nvCxnSpPr>
      <xdr:spPr>
        <a:xfrm>
          <a:off x="6972300" y="16603428"/>
          <a:ext cx="889000" cy="22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24805</xdr:rowOff>
    </xdr:from>
    <xdr:to>
      <xdr:col>36</xdr:col>
      <xdr:colOff>165100</xdr:colOff>
      <xdr:row>98</xdr:row>
      <xdr:rowOff>126405</xdr:rowOff>
    </xdr:to>
    <xdr:sp macro="" textlink="">
      <xdr:nvSpPr>
        <xdr:cNvPr id="484" name="フローチャート: 判断 483"/>
        <xdr:cNvSpPr/>
      </xdr:nvSpPr>
      <xdr:spPr>
        <a:xfrm>
          <a:off x="6921500" y="1682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117532</xdr:rowOff>
    </xdr:from>
    <xdr:ext cx="534377" cy="259045"/>
    <xdr:sp macro="" textlink="">
      <xdr:nvSpPr>
        <xdr:cNvPr id="485" name="テキスト ボックス 484"/>
        <xdr:cNvSpPr txBox="1"/>
      </xdr:nvSpPr>
      <xdr:spPr>
        <a:xfrm>
          <a:off x="6705111" y="1691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76795</xdr:rowOff>
    </xdr:from>
    <xdr:to>
      <xdr:col>55</xdr:col>
      <xdr:colOff>50800</xdr:colOff>
      <xdr:row>98</xdr:row>
      <xdr:rowOff>6945</xdr:rowOff>
    </xdr:to>
    <xdr:sp macro="" textlink="">
      <xdr:nvSpPr>
        <xdr:cNvPr id="491" name="楕円 490"/>
        <xdr:cNvSpPr/>
      </xdr:nvSpPr>
      <xdr:spPr>
        <a:xfrm>
          <a:off x="10426700" y="167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55222</xdr:rowOff>
    </xdr:from>
    <xdr:ext cx="534377" cy="259045"/>
    <xdr:sp macro="" textlink="">
      <xdr:nvSpPr>
        <xdr:cNvPr id="492" name="普通建設事業費 （ うち更新整備　）該当値テキスト"/>
        <xdr:cNvSpPr txBox="1"/>
      </xdr:nvSpPr>
      <xdr:spPr>
        <a:xfrm>
          <a:off x="10528300" y="166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26764</xdr:rowOff>
    </xdr:from>
    <xdr:to>
      <xdr:col>50</xdr:col>
      <xdr:colOff>165100</xdr:colOff>
      <xdr:row>97</xdr:row>
      <xdr:rowOff>128364</xdr:rowOff>
    </xdr:to>
    <xdr:sp macro="" textlink="">
      <xdr:nvSpPr>
        <xdr:cNvPr id="493" name="楕円 492"/>
        <xdr:cNvSpPr/>
      </xdr:nvSpPr>
      <xdr:spPr>
        <a:xfrm>
          <a:off x="9588500" y="166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144891</xdr:rowOff>
    </xdr:from>
    <xdr:ext cx="534377" cy="259045"/>
    <xdr:sp macro="" textlink="">
      <xdr:nvSpPr>
        <xdr:cNvPr id="494" name="テキスト ボックス 493"/>
        <xdr:cNvSpPr txBox="1"/>
      </xdr:nvSpPr>
      <xdr:spPr>
        <a:xfrm>
          <a:off x="9372111" y="164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102572</xdr:rowOff>
    </xdr:from>
    <xdr:to>
      <xdr:col>46</xdr:col>
      <xdr:colOff>38100</xdr:colOff>
      <xdr:row>97</xdr:row>
      <xdr:rowOff>32722</xdr:rowOff>
    </xdr:to>
    <xdr:sp macro="" textlink="">
      <xdr:nvSpPr>
        <xdr:cNvPr id="495" name="楕円 494"/>
        <xdr:cNvSpPr/>
      </xdr:nvSpPr>
      <xdr:spPr>
        <a:xfrm>
          <a:off x="8699500" y="165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49249</xdr:rowOff>
    </xdr:from>
    <xdr:ext cx="534377" cy="259045"/>
    <xdr:sp macro="" textlink="">
      <xdr:nvSpPr>
        <xdr:cNvPr id="496" name="テキスト ボックス 495"/>
        <xdr:cNvSpPr txBox="1"/>
      </xdr:nvSpPr>
      <xdr:spPr>
        <a:xfrm>
          <a:off x="8483111" y="163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148402</xdr:rowOff>
    </xdr:from>
    <xdr:to>
      <xdr:col>41</xdr:col>
      <xdr:colOff>101600</xdr:colOff>
      <xdr:row>98</xdr:row>
      <xdr:rowOff>78552</xdr:rowOff>
    </xdr:to>
    <xdr:sp macro="" textlink="">
      <xdr:nvSpPr>
        <xdr:cNvPr id="497" name="楕円 496"/>
        <xdr:cNvSpPr/>
      </xdr:nvSpPr>
      <xdr:spPr>
        <a:xfrm>
          <a:off x="7810500" y="167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69679</xdr:rowOff>
    </xdr:from>
    <xdr:ext cx="534377" cy="259045"/>
    <xdr:sp macro="" textlink="">
      <xdr:nvSpPr>
        <xdr:cNvPr id="498" name="テキスト ボックス 497"/>
        <xdr:cNvSpPr txBox="1"/>
      </xdr:nvSpPr>
      <xdr:spPr>
        <a:xfrm>
          <a:off x="7594111" y="168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93428</xdr:rowOff>
    </xdr:from>
    <xdr:to>
      <xdr:col>36</xdr:col>
      <xdr:colOff>165100</xdr:colOff>
      <xdr:row>97</xdr:row>
      <xdr:rowOff>23578</xdr:rowOff>
    </xdr:to>
    <xdr:sp macro="" textlink="">
      <xdr:nvSpPr>
        <xdr:cNvPr id="499" name="楕円 498"/>
        <xdr:cNvSpPr/>
      </xdr:nvSpPr>
      <xdr:spPr>
        <a:xfrm>
          <a:off x="6921500" y="165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40105</xdr:rowOff>
    </xdr:from>
    <xdr:ext cx="534377" cy="259045"/>
    <xdr:sp macro="" textlink="">
      <xdr:nvSpPr>
        <xdr:cNvPr id="500" name="テキスト ボックス 499"/>
        <xdr:cNvSpPr txBox="1"/>
      </xdr:nvSpPr>
      <xdr:spPr>
        <a:xfrm>
          <a:off x="6705111" y="1632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134717</xdr:rowOff>
    </xdr:from>
    <xdr:to>
      <xdr:col>85</xdr:col>
      <xdr:colOff>127000</xdr:colOff>
      <xdr:row>38</xdr:row>
      <xdr:rowOff>138237</xdr:rowOff>
    </xdr:to>
    <xdr:cxnSp macro="">
      <xdr:nvCxnSpPr>
        <xdr:cNvPr id="527" name="直線コネクタ 526"/>
        <xdr:cNvCxnSpPr/>
      </xdr:nvCxnSpPr>
      <xdr:spPr>
        <a:xfrm flipV="1">
          <a:off x="15481300" y="6649817"/>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138237</xdr:rowOff>
    </xdr:from>
    <xdr:to>
      <xdr:col>81</xdr:col>
      <xdr:colOff>50800</xdr:colOff>
      <xdr:row>38</xdr:row>
      <xdr:rowOff>139700</xdr:rowOff>
    </xdr:to>
    <xdr:cxnSp macro="">
      <xdr:nvCxnSpPr>
        <xdr:cNvPr id="530" name="直線コネクタ 529"/>
        <xdr:cNvCxnSpPr/>
      </xdr:nvCxnSpPr>
      <xdr:spPr>
        <a:xfrm flipV="1">
          <a:off x="14592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135220</xdr:rowOff>
    </xdr:from>
    <xdr:to>
      <xdr:col>76</xdr:col>
      <xdr:colOff>114300</xdr:colOff>
      <xdr:row>38</xdr:row>
      <xdr:rowOff>139700</xdr:rowOff>
    </xdr:to>
    <xdr:cxnSp macro="">
      <xdr:nvCxnSpPr>
        <xdr:cNvPr id="533" name="直線コネクタ 532"/>
        <xdr:cNvCxnSpPr/>
      </xdr:nvCxnSpPr>
      <xdr:spPr>
        <a:xfrm>
          <a:off x="13703300" y="6650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129116</xdr:rowOff>
    </xdr:from>
    <xdr:to>
      <xdr:col>71</xdr:col>
      <xdr:colOff>177800</xdr:colOff>
      <xdr:row>38</xdr:row>
      <xdr:rowOff>135220</xdr:rowOff>
    </xdr:to>
    <xdr:cxnSp macro="">
      <xdr:nvCxnSpPr>
        <xdr:cNvPr id="536" name="直線コネクタ 535"/>
        <xdr:cNvCxnSpPr/>
      </xdr:nvCxnSpPr>
      <xdr:spPr>
        <a:xfrm>
          <a:off x="12814300" y="664421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67069</xdr:rowOff>
    </xdr:from>
    <xdr:to>
      <xdr:col>67</xdr:col>
      <xdr:colOff>101600</xdr:colOff>
      <xdr:row>38</xdr:row>
      <xdr:rowOff>168669</xdr:rowOff>
    </xdr:to>
    <xdr:sp macro="" textlink="">
      <xdr:nvSpPr>
        <xdr:cNvPr id="539" name="フローチャート: 判断 538"/>
        <xdr:cNvSpPr/>
      </xdr:nvSpPr>
      <xdr:spPr>
        <a:xfrm>
          <a:off x="12763500" y="658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13746</xdr:rowOff>
    </xdr:from>
    <xdr:ext cx="378565" cy="259045"/>
    <xdr:sp macro="" textlink="">
      <xdr:nvSpPr>
        <xdr:cNvPr id="540" name="テキスト ボックス 539"/>
        <xdr:cNvSpPr txBox="1"/>
      </xdr:nvSpPr>
      <xdr:spPr>
        <a:xfrm>
          <a:off x="12625017" y="6357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83917</xdr:rowOff>
    </xdr:from>
    <xdr:to>
      <xdr:col>85</xdr:col>
      <xdr:colOff>177800</xdr:colOff>
      <xdr:row>39</xdr:row>
      <xdr:rowOff>14067</xdr:rowOff>
    </xdr:to>
    <xdr:sp macro="" textlink="">
      <xdr:nvSpPr>
        <xdr:cNvPr id="546" name="楕円 545"/>
        <xdr:cNvSpPr/>
      </xdr:nvSpPr>
      <xdr:spPr>
        <a:xfrm>
          <a:off x="162687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170294</xdr:rowOff>
    </xdr:from>
    <xdr:ext cx="378565" cy="259045"/>
    <xdr:sp macro="" textlink="">
      <xdr:nvSpPr>
        <xdr:cNvPr id="547" name="災害復旧事業費該当値テキスト"/>
        <xdr:cNvSpPr txBox="1"/>
      </xdr:nvSpPr>
      <xdr:spPr>
        <a:xfrm>
          <a:off x="16370300" y="651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87437</xdr:rowOff>
    </xdr:from>
    <xdr:to>
      <xdr:col>81</xdr:col>
      <xdr:colOff>101600</xdr:colOff>
      <xdr:row>39</xdr:row>
      <xdr:rowOff>17587</xdr:rowOff>
    </xdr:to>
    <xdr:sp macro="" textlink="">
      <xdr:nvSpPr>
        <xdr:cNvPr id="548" name="楕円 547"/>
        <xdr:cNvSpPr/>
      </xdr:nvSpPr>
      <xdr:spPr>
        <a:xfrm>
          <a:off x="15430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8714</xdr:rowOff>
    </xdr:from>
    <xdr:ext cx="313932" cy="259045"/>
    <xdr:sp macro="" textlink="">
      <xdr:nvSpPr>
        <xdr:cNvPr id="549" name="テキスト ボックス 548"/>
        <xdr:cNvSpPr txBox="1"/>
      </xdr:nvSpPr>
      <xdr:spPr>
        <a:xfrm>
          <a:off x="15324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84420</xdr:rowOff>
    </xdr:from>
    <xdr:to>
      <xdr:col>72</xdr:col>
      <xdr:colOff>38100</xdr:colOff>
      <xdr:row>39</xdr:row>
      <xdr:rowOff>14570</xdr:rowOff>
    </xdr:to>
    <xdr:sp macro="" textlink="">
      <xdr:nvSpPr>
        <xdr:cNvPr id="552" name="楕円 551"/>
        <xdr:cNvSpPr/>
      </xdr:nvSpPr>
      <xdr:spPr>
        <a:xfrm>
          <a:off x="13652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5697</xdr:rowOff>
    </xdr:from>
    <xdr:ext cx="378565" cy="259045"/>
    <xdr:sp macro="" textlink="">
      <xdr:nvSpPr>
        <xdr:cNvPr id="553" name="テキスト ボックス 552"/>
        <xdr:cNvSpPr txBox="1"/>
      </xdr:nvSpPr>
      <xdr:spPr>
        <a:xfrm>
          <a:off x="13514017" y="669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78316</xdr:rowOff>
    </xdr:from>
    <xdr:to>
      <xdr:col>67</xdr:col>
      <xdr:colOff>101600</xdr:colOff>
      <xdr:row>39</xdr:row>
      <xdr:rowOff>8466</xdr:rowOff>
    </xdr:to>
    <xdr:sp macro="" textlink="">
      <xdr:nvSpPr>
        <xdr:cNvPr id="554" name="楕円 553"/>
        <xdr:cNvSpPr/>
      </xdr:nvSpPr>
      <xdr:spPr>
        <a:xfrm>
          <a:off x="12763500" y="65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171043</xdr:rowOff>
    </xdr:from>
    <xdr:ext cx="378565" cy="259045"/>
    <xdr:sp macro="" textlink="">
      <xdr:nvSpPr>
        <xdr:cNvPr id="555" name="テキスト ボックス 554"/>
        <xdr:cNvSpPr txBox="1"/>
      </xdr:nvSpPr>
      <xdr:spPr>
        <a:xfrm>
          <a:off x="12625017" y="668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152330</xdr:rowOff>
    </xdr:from>
    <xdr:to>
      <xdr:col>85</xdr:col>
      <xdr:colOff>127000</xdr:colOff>
      <xdr:row>76</xdr:row>
      <xdr:rowOff>152636</xdr:rowOff>
    </xdr:to>
    <xdr:cxnSp macro="">
      <xdr:nvCxnSpPr>
        <xdr:cNvPr id="633" name="直線コネクタ 632"/>
        <xdr:cNvCxnSpPr/>
      </xdr:nvCxnSpPr>
      <xdr:spPr>
        <a:xfrm flipV="1">
          <a:off x="15481300" y="13182530"/>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129203</xdr:rowOff>
    </xdr:from>
    <xdr:to>
      <xdr:col>81</xdr:col>
      <xdr:colOff>50800</xdr:colOff>
      <xdr:row>76</xdr:row>
      <xdr:rowOff>152636</xdr:rowOff>
    </xdr:to>
    <xdr:cxnSp macro="">
      <xdr:nvCxnSpPr>
        <xdr:cNvPr id="636" name="直線コネクタ 635"/>
        <xdr:cNvCxnSpPr/>
      </xdr:nvCxnSpPr>
      <xdr:spPr>
        <a:xfrm>
          <a:off x="14592300" y="1315940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106992</xdr:rowOff>
    </xdr:from>
    <xdr:to>
      <xdr:col>76</xdr:col>
      <xdr:colOff>114300</xdr:colOff>
      <xdr:row>76</xdr:row>
      <xdr:rowOff>129203</xdr:rowOff>
    </xdr:to>
    <xdr:cxnSp macro="">
      <xdr:nvCxnSpPr>
        <xdr:cNvPr id="639" name="直線コネクタ 638"/>
        <xdr:cNvCxnSpPr/>
      </xdr:nvCxnSpPr>
      <xdr:spPr>
        <a:xfrm>
          <a:off x="13703300" y="13137192"/>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106992</xdr:rowOff>
    </xdr:from>
    <xdr:to>
      <xdr:col>71</xdr:col>
      <xdr:colOff>177800</xdr:colOff>
      <xdr:row>76</xdr:row>
      <xdr:rowOff>119926</xdr:rowOff>
    </xdr:to>
    <xdr:cxnSp macro="">
      <xdr:nvCxnSpPr>
        <xdr:cNvPr id="642" name="直線コネクタ 641"/>
        <xdr:cNvCxnSpPr/>
      </xdr:nvCxnSpPr>
      <xdr:spPr>
        <a:xfrm flipV="1">
          <a:off x="12814300" y="1313719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113074</xdr:rowOff>
    </xdr:from>
    <xdr:to>
      <xdr:col>67</xdr:col>
      <xdr:colOff>101600</xdr:colOff>
      <xdr:row>76</xdr:row>
      <xdr:rowOff>43225</xdr:rowOff>
    </xdr:to>
    <xdr:sp macro="" textlink="">
      <xdr:nvSpPr>
        <xdr:cNvPr id="645" name="フローチャート: 判断 644"/>
        <xdr:cNvSpPr/>
      </xdr:nvSpPr>
      <xdr:spPr>
        <a:xfrm>
          <a:off x="12763500" y="129718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59751</xdr:rowOff>
    </xdr:from>
    <xdr:ext cx="534377" cy="259045"/>
    <xdr:sp macro="" textlink="">
      <xdr:nvSpPr>
        <xdr:cNvPr id="646" name="テキスト ボックス 645"/>
        <xdr:cNvSpPr txBox="1"/>
      </xdr:nvSpPr>
      <xdr:spPr>
        <a:xfrm>
          <a:off x="12547111" y="127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101530</xdr:rowOff>
    </xdr:from>
    <xdr:to>
      <xdr:col>85</xdr:col>
      <xdr:colOff>177800</xdr:colOff>
      <xdr:row>77</xdr:row>
      <xdr:rowOff>31680</xdr:rowOff>
    </xdr:to>
    <xdr:sp macro="" textlink="">
      <xdr:nvSpPr>
        <xdr:cNvPr id="652" name="楕円 651"/>
        <xdr:cNvSpPr/>
      </xdr:nvSpPr>
      <xdr:spPr>
        <a:xfrm>
          <a:off x="16268700" y="131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79957</xdr:rowOff>
    </xdr:from>
    <xdr:ext cx="534377" cy="259045"/>
    <xdr:sp macro="" textlink="">
      <xdr:nvSpPr>
        <xdr:cNvPr id="653" name="公債費該当値テキスト"/>
        <xdr:cNvSpPr txBox="1"/>
      </xdr:nvSpPr>
      <xdr:spPr>
        <a:xfrm>
          <a:off x="16370300" y="1311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101836</xdr:rowOff>
    </xdr:from>
    <xdr:to>
      <xdr:col>81</xdr:col>
      <xdr:colOff>101600</xdr:colOff>
      <xdr:row>77</xdr:row>
      <xdr:rowOff>31986</xdr:rowOff>
    </xdr:to>
    <xdr:sp macro="" textlink="">
      <xdr:nvSpPr>
        <xdr:cNvPr id="654" name="楕円 653"/>
        <xdr:cNvSpPr/>
      </xdr:nvSpPr>
      <xdr:spPr>
        <a:xfrm>
          <a:off x="15430500" y="131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23113</xdr:rowOff>
    </xdr:from>
    <xdr:ext cx="534377" cy="259045"/>
    <xdr:sp macro="" textlink="">
      <xdr:nvSpPr>
        <xdr:cNvPr id="655" name="テキスト ボックス 654"/>
        <xdr:cNvSpPr txBox="1"/>
      </xdr:nvSpPr>
      <xdr:spPr>
        <a:xfrm>
          <a:off x="15214111" y="132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78403</xdr:rowOff>
    </xdr:from>
    <xdr:to>
      <xdr:col>76</xdr:col>
      <xdr:colOff>165100</xdr:colOff>
      <xdr:row>77</xdr:row>
      <xdr:rowOff>8553</xdr:rowOff>
    </xdr:to>
    <xdr:sp macro="" textlink="">
      <xdr:nvSpPr>
        <xdr:cNvPr id="656" name="楕円 655"/>
        <xdr:cNvSpPr/>
      </xdr:nvSpPr>
      <xdr:spPr>
        <a:xfrm>
          <a:off x="14541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171130</xdr:rowOff>
    </xdr:from>
    <xdr:ext cx="534377" cy="259045"/>
    <xdr:sp macro="" textlink="">
      <xdr:nvSpPr>
        <xdr:cNvPr id="657" name="テキスト ボックス 656"/>
        <xdr:cNvSpPr txBox="1"/>
      </xdr:nvSpPr>
      <xdr:spPr>
        <a:xfrm>
          <a:off x="14325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56192</xdr:rowOff>
    </xdr:from>
    <xdr:to>
      <xdr:col>72</xdr:col>
      <xdr:colOff>38100</xdr:colOff>
      <xdr:row>76</xdr:row>
      <xdr:rowOff>157792</xdr:rowOff>
    </xdr:to>
    <xdr:sp macro="" textlink="">
      <xdr:nvSpPr>
        <xdr:cNvPr id="658" name="楕円 657"/>
        <xdr:cNvSpPr/>
      </xdr:nvSpPr>
      <xdr:spPr>
        <a:xfrm>
          <a:off x="13652500" y="130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148919</xdr:rowOff>
    </xdr:from>
    <xdr:ext cx="534377" cy="259045"/>
    <xdr:sp macro="" textlink="">
      <xdr:nvSpPr>
        <xdr:cNvPr id="659" name="テキスト ボックス 658"/>
        <xdr:cNvSpPr txBox="1"/>
      </xdr:nvSpPr>
      <xdr:spPr>
        <a:xfrm>
          <a:off x="13436111" y="131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69126</xdr:rowOff>
    </xdr:from>
    <xdr:to>
      <xdr:col>67</xdr:col>
      <xdr:colOff>101600</xdr:colOff>
      <xdr:row>76</xdr:row>
      <xdr:rowOff>170726</xdr:rowOff>
    </xdr:to>
    <xdr:sp macro="" textlink="">
      <xdr:nvSpPr>
        <xdr:cNvPr id="660" name="楕円 659"/>
        <xdr:cNvSpPr/>
      </xdr:nvSpPr>
      <xdr:spPr>
        <a:xfrm>
          <a:off x="12763500" y="130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161853</xdr:rowOff>
    </xdr:from>
    <xdr:ext cx="534377" cy="259045"/>
    <xdr:sp macro="" textlink="">
      <xdr:nvSpPr>
        <xdr:cNvPr id="661" name="テキスト ボックス 660"/>
        <xdr:cNvSpPr txBox="1"/>
      </xdr:nvSpPr>
      <xdr:spPr>
        <a:xfrm>
          <a:off x="12547111" y="13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106311</xdr:rowOff>
    </xdr:from>
    <xdr:to>
      <xdr:col>85</xdr:col>
      <xdr:colOff>127000</xdr:colOff>
      <xdr:row>99</xdr:row>
      <xdr:rowOff>42317</xdr:rowOff>
    </xdr:to>
    <xdr:cxnSp macro="">
      <xdr:nvCxnSpPr>
        <xdr:cNvPr id="690" name="直線コネクタ 689"/>
        <xdr:cNvCxnSpPr/>
      </xdr:nvCxnSpPr>
      <xdr:spPr>
        <a:xfrm flipV="1">
          <a:off x="15481300" y="16908411"/>
          <a:ext cx="838200" cy="10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31902</xdr:rowOff>
    </xdr:from>
    <xdr:to>
      <xdr:col>81</xdr:col>
      <xdr:colOff>50800</xdr:colOff>
      <xdr:row>99</xdr:row>
      <xdr:rowOff>42317</xdr:rowOff>
    </xdr:to>
    <xdr:cxnSp macro="">
      <xdr:nvCxnSpPr>
        <xdr:cNvPr id="693" name="直線コネクタ 692"/>
        <xdr:cNvCxnSpPr/>
      </xdr:nvCxnSpPr>
      <xdr:spPr>
        <a:xfrm>
          <a:off x="14592300" y="16662552"/>
          <a:ext cx="889000" cy="35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31902</xdr:rowOff>
    </xdr:from>
    <xdr:to>
      <xdr:col>76</xdr:col>
      <xdr:colOff>114300</xdr:colOff>
      <xdr:row>98</xdr:row>
      <xdr:rowOff>134277</xdr:rowOff>
    </xdr:to>
    <xdr:cxnSp macro="">
      <xdr:nvCxnSpPr>
        <xdr:cNvPr id="696" name="直線コネクタ 695"/>
        <xdr:cNvCxnSpPr/>
      </xdr:nvCxnSpPr>
      <xdr:spPr>
        <a:xfrm flipV="1">
          <a:off x="13703300" y="16662552"/>
          <a:ext cx="889000" cy="27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134277</xdr:rowOff>
    </xdr:from>
    <xdr:to>
      <xdr:col>71</xdr:col>
      <xdr:colOff>177800</xdr:colOff>
      <xdr:row>98</xdr:row>
      <xdr:rowOff>165633</xdr:rowOff>
    </xdr:to>
    <xdr:cxnSp macro="">
      <xdr:nvCxnSpPr>
        <xdr:cNvPr id="699" name="直線コネクタ 698"/>
        <xdr:cNvCxnSpPr/>
      </xdr:nvCxnSpPr>
      <xdr:spPr>
        <a:xfrm flipV="1">
          <a:off x="12814300" y="16936377"/>
          <a:ext cx="8890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702" name="フローチャート: 判断 701"/>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703" name="テキスト ボックス 702"/>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55511</xdr:rowOff>
    </xdr:from>
    <xdr:to>
      <xdr:col>85</xdr:col>
      <xdr:colOff>177800</xdr:colOff>
      <xdr:row>98</xdr:row>
      <xdr:rowOff>157111</xdr:rowOff>
    </xdr:to>
    <xdr:sp macro="" textlink="">
      <xdr:nvSpPr>
        <xdr:cNvPr id="709" name="楕円 708"/>
        <xdr:cNvSpPr/>
      </xdr:nvSpPr>
      <xdr:spPr>
        <a:xfrm>
          <a:off x="16268700" y="16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141888</xdr:rowOff>
    </xdr:from>
    <xdr:ext cx="469744" cy="259045"/>
    <xdr:sp macro="" textlink="">
      <xdr:nvSpPr>
        <xdr:cNvPr id="710" name="積立金該当値テキスト"/>
        <xdr:cNvSpPr txBox="1"/>
      </xdr:nvSpPr>
      <xdr:spPr>
        <a:xfrm>
          <a:off x="16370300" y="1677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162967</xdr:rowOff>
    </xdr:from>
    <xdr:to>
      <xdr:col>81</xdr:col>
      <xdr:colOff>101600</xdr:colOff>
      <xdr:row>99</xdr:row>
      <xdr:rowOff>93117</xdr:rowOff>
    </xdr:to>
    <xdr:sp macro="" textlink="">
      <xdr:nvSpPr>
        <xdr:cNvPr id="711" name="楕円 710"/>
        <xdr:cNvSpPr/>
      </xdr:nvSpPr>
      <xdr:spPr>
        <a:xfrm>
          <a:off x="15430500" y="1696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84244</xdr:rowOff>
    </xdr:from>
    <xdr:ext cx="378565" cy="259045"/>
    <xdr:sp macro="" textlink="">
      <xdr:nvSpPr>
        <xdr:cNvPr id="712" name="テキスト ボックス 711"/>
        <xdr:cNvSpPr txBox="1"/>
      </xdr:nvSpPr>
      <xdr:spPr>
        <a:xfrm>
          <a:off x="15292017" y="1705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152552</xdr:rowOff>
    </xdr:from>
    <xdr:to>
      <xdr:col>76</xdr:col>
      <xdr:colOff>165100</xdr:colOff>
      <xdr:row>97</xdr:row>
      <xdr:rowOff>82702</xdr:rowOff>
    </xdr:to>
    <xdr:sp macro="" textlink="">
      <xdr:nvSpPr>
        <xdr:cNvPr id="713" name="楕円 712"/>
        <xdr:cNvSpPr/>
      </xdr:nvSpPr>
      <xdr:spPr>
        <a:xfrm>
          <a:off x="14541500" y="166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99229</xdr:rowOff>
    </xdr:from>
    <xdr:ext cx="534377" cy="259045"/>
    <xdr:sp macro="" textlink="">
      <xdr:nvSpPr>
        <xdr:cNvPr id="714" name="テキスト ボックス 713"/>
        <xdr:cNvSpPr txBox="1"/>
      </xdr:nvSpPr>
      <xdr:spPr>
        <a:xfrm>
          <a:off x="14325111" y="163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83477</xdr:rowOff>
    </xdr:from>
    <xdr:to>
      <xdr:col>72</xdr:col>
      <xdr:colOff>38100</xdr:colOff>
      <xdr:row>99</xdr:row>
      <xdr:rowOff>13627</xdr:rowOff>
    </xdr:to>
    <xdr:sp macro="" textlink="">
      <xdr:nvSpPr>
        <xdr:cNvPr id="715" name="楕円 714"/>
        <xdr:cNvSpPr/>
      </xdr:nvSpPr>
      <xdr:spPr>
        <a:xfrm>
          <a:off x="13652500" y="168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4754</xdr:rowOff>
    </xdr:from>
    <xdr:ext cx="469744" cy="259045"/>
    <xdr:sp macro="" textlink="">
      <xdr:nvSpPr>
        <xdr:cNvPr id="716" name="テキスト ボックス 715"/>
        <xdr:cNvSpPr txBox="1"/>
      </xdr:nvSpPr>
      <xdr:spPr>
        <a:xfrm>
          <a:off x="13468428" y="169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114833</xdr:rowOff>
    </xdr:from>
    <xdr:to>
      <xdr:col>67</xdr:col>
      <xdr:colOff>101600</xdr:colOff>
      <xdr:row>99</xdr:row>
      <xdr:rowOff>44983</xdr:rowOff>
    </xdr:to>
    <xdr:sp macro="" textlink="">
      <xdr:nvSpPr>
        <xdr:cNvPr id="717" name="楕円 716"/>
        <xdr:cNvSpPr/>
      </xdr:nvSpPr>
      <xdr:spPr>
        <a:xfrm>
          <a:off x="12763500" y="1691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36110</xdr:rowOff>
    </xdr:from>
    <xdr:ext cx="469744" cy="259045"/>
    <xdr:sp macro="" textlink="">
      <xdr:nvSpPr>
        <xdr:cNvPr id="718" name="テキスト ボックス 717"/>
        <xdr:cNvSpPr txBox="1"/>
      </xdr:nvSpPr>
      <xdr:spPr>
        <a:xfrm>
          <a:off x="12579428" y="1700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61323</xdr:rowOff>
    </xdr:from>
    <xdr:to>
      <xdr:col>116</xdr:col>
      <xdr:colOff>63500</xdr:colOff>
      <xdr:row>36</xdr:row>
      <xdr:rowOff>85380</xdr:rowOff>
    </xdr:to>
    <xdr:cxnSp macro="">
      <xdr:nvCxnSpPr>
        <xdr:cNvPr id="749" name="直線コネクタ 748"/>
        <xdr:cNvCxnSpPr/>
      </xdr:nvCxnSpPr>
      <xdr:spPr>
        <a:xfrm>
          <a:off x="21323300" y="6233523"/>
          <a:ext cx="8382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61323</xdr:rowOff>
    </xdr:from>
    <xdr:to>
      <xdr:col>111</xdr:col>
      <xdr:colOff>177800</xdr:colOff>
      <xdr:row>39</xdr:row>
      <xdr:rowOff>14079</xdr:rowOff>
    </xdr:to>
    <xdr:cxnSp macro="">
      <xdr:nvCxnSpPr>
        <xdr:cNvPr id="752" name="直線コネクタ 751"/>
        <xdr:cNvCxnSpPr/>
      </xdr:nvCxnSpPr>
      <xdr:spPr>
        <a:xfrm flipV="1">
          <a:off x="20434300" y="6233523"/>
          <a:ext cx="889000" cy="4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26288</xdr:rowOff>
    </xdr:from>
    <xdr:ext cx="469744" cy="259045"/>
    <xdr:sp macro="" textlink="">
      <xdr:nvSpPr>
        <xdr:cNvPr id="754" name="テキスト ボックス 753"/>
        <xdr:cNvSpPr txBox="1"/>
      </xdr:nvSpPr>
      <xdr:spPr>
        <a:xfrm>
          <a:off x="21088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14079</xdr:rowOff>
    </xdr:from>
    <xdr:to>
      <xdr:col>107</xdr:col>
      <xdr:colOff>50800</xdr:colOff>
      <xdr:row>39</xdr:row>
      <xdr:rowOff>33347</xdr:rowOff>
    </xdr:to>
    <xdr:cxnSp macro="">
      <xdr:nvCxnSpPr>
        <xdr:cNvPr id="755" name="直線コネクタ 754"/>
        <xdr:cNvCxnSpPr/>
      </xdr:nvCxnSpPr>
      <xdr:spPr>
        <a:xfrm flipV="1">
          <a:off x="19545300" y="670062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33347</xdr:rowOff>
    </xdr:from>
    <xdr:to>
      <xdr:col>102</xdr:col>
      <xdr:colOff>114300</xdr:colOff>
      <xdr:row>39</xdr:row>
      <xdr:rowOff>33565</xdr:rowOff>
    </xdr:to>
    <xdr:cxnSp macro="">
      <xdr:nvCxnSpPr>
        <xdr:cNvPr id="758" name="直線コネクタ 757"/>
        <xdr:cNvCxnSpPr/>
      </xdr:nvCxnSpPr>
      <xdr:spPr>
        <a:xfrm flipV="1">
          <a:off x="18656300" y="6719897"/>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152690</xdr:rowOff>
    </xdr:from>
    <xdr:to>
      <xdr:col>98</xdr:col>
      <xdr:colOff>38100</xdr:colOff>
      <xdr:row>39</xdr:row>
      <xdr:rowOff>82840</xdr:rowOff>
    </xdr:to>
    <xdr:sp macro="" textlink="">
      <xdr:nvSpPr>
        <xdr:cNvPr id="761" name="フローチャート: 判断 760"/>
        <xdr:cNvSpPr/>
      </xdr:nvSpPr>
      <xdr:spPr>
        <a:xfrm>
          <a:off x="18605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99367</xdr:rowOff>
    </xdr:from>
    <xdr:ext cx="378565" cy="259045"/>
    <xdr:sp macro="" textlink="">
      <xdr:nvSpPr>
        <xdr:cNvPr id="762" name="テキスト ボックス 761"/>
        <xdr:cNvSpPr txBox="1"/>
      </xdr:nvSpPr>
      <xdr:spPr>
        <a:xfrm>
          <a:off x="18467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34580</xdr:rowOff>
    </xdr:from>
    <xdr:to>
      <xdr:col>116</xdr:col>
      <xdr:colOff>114300</xdr:colOff>
      <xdr:row>36</xdr:row>
      <xdr:rowOff>136180</xdr:rowOff>
    </xdr:to>
    <xdr:sp macro="" textlink="">
      <xdr:nvSpPr>
        <xdr:cNvPr id="768" name="楕円 767"/>
        <xdr:cNvSpPr/>
      </xdr:nvSpPr>
      <xdr:spPr>
        <a:xfrm>
          <a:off x="22110700" y="62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57457</xdr:rowOff>
    </xdr:from>
    <xdr:ext cx="469744" cy="259045"/>
    <xdr:sp macro="" textlink="">
      <xdr:nvSpPr>
        <xdr:cNvPr id="769" name="投資及び出資金該当値テキスト"/>
        <xdr:cNvSpPr txBox="1"/>
      </xdr:nvSpPr>
      <xdr:spPr>
        <a:xfrm>
          <a:off x="22212300" y="60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10523</xdr:rowOff>
    </xdr:from>
    <xdr:to>
      <xdr:col>112</xdr:col>
      <xdr:colOff>38100</xdr:colOff>
      <xdr:row>36</xdr:row>
      <xdr:rowOff>112123</xdr:rowOff>
    </xdr:to>
    <xdr:sp macro="" textlink="">
      <xdr:nvSpPr>
        <xdr:cNvPr id="770" name="楕円 769"/>
        <xdr:cNvSpPr/>
      </xdr:nvSpPr>
      <xdr:spPr>
        <a:xfrm>
          <a:off x="21272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128650</xdr:rowOff>
    </xdr:from>
    <xdr:ext cx="469744" cy="259045"/>
    <xdr:sp macro="" textlink="">
      <xdr:nvSpPr>
        <xdr:cNvPr id="771" name="テキスト ボックス 770"/>
        <xdr:cNvSpPr txBox="1"/>
      </xdr:nvSpPr>
      <xdr:spPr>
        <a:xfrm>
          <a:off x="21088428" y="595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134729</xdr:rowOff>
    </xdr:from>
    <xdr:to>
      <xdr:col>107</xdr:col>
      <xdr:colOff>101600</xdr:colOff>
      <xdr:row>39</xdr:row>
      <xdr:rowOff>64879</xdr:rowOff>
    </xdr:to>
    <xdr:sp macro="" textlink="">
      <xdr:nvSpPr>
        <xdr:cNvPr id="772" name="楕円 771"/>
        <xdr:cNvSpPr/>
      </xdr:nvSpPr>
      <xdr:spPr>
        <a:xfrm>
          <a:off x="20383500" y="66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56006</xdr:rowOff>
    </xdr:from>
    <xdr:ext cx="378565" cy="259045"/>
    <xdr:sp macro="" textlink="">
      <xdr:nvSpPr>
        <xdr:cNvPr id="773" name="テキスト ボックス 772"/>
        <xdr:cNvSpPr txBox="1"/>
      </xdr:nvSpPr>
      <xdr:spPr>
        <a:xfrm>
          <a:off x="20245017" y="6742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153997</xdr:rowOff>
    </xdr:from>
    <xdr:to>
      <xdr:col>102</xdr:col>
      <xdr:colOff>165100</xdr:colOff>
      <xdr:row>39</xdr:row>
      <xdr:rowOff>84147</xdr:rowOff>
    </xdr:to>
    <xdr:sp macro="" textlink="">
      <xdr:nvSpPr>
        <xdr:cNvPr id="774" name="楕円 773"/>
        <xdr:cNvSpPr/>
      </xdr:nvSpPr>
      <xdr:spPr>
        <a:xfrm>
          <a:off x="19494500" y="66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75274</xdr:rowOff>
    </xdr:from>
    <xdr:ext cx="378565" cy="259045"/>
    <xdr:sp macro="" textlink="">
      <xdr:nvSpPr>
        <xdr:cNvPr id="775" name="テキスト ボックス 774"/>
        <xdr:cNvSpPr txBox="1"/>
      </xdr:nvSpPr>
      <xdr:spPr>
        <a:xfrm>
          <a:off x="19356017" y="676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154215</xdr:rowOff>
    </xdr:from>
    <xdr:to>
      <xdr:col>98</xdr:col>
      <xdr:colOff>38100</xdr:colOff>
      <xdr:row>39</xdr:row>
      <xdr:rowOff>84365</xdr:rowOff>
    </xdr:to>
    <xdr:sp macro="" textlink="">
      <xdr:nvSpPr>
        <xdr:cNvPr id="776" name="楕円 775"/>
        <xdr:cNvSpPr/>
      </xdr:nvSpPr>
      <xdr:spPr>
        <a:xfrm>
          <a:off x="18605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75492</xdr:rowOff>
    </xdr:from>
    <xdr:ext cx="378565" cy="259045"/>
    <xdr:sp macro="" textlink="">
      <xdr:nvSpPr>
        <xdr:cNvPr id="777" name="テキスト ボックス 776"/>
        <xdr:cNvSpPr txBox="1"/>
      </xdr:nvSpPr>
      <xdr:spPr>
        <a:xfrm>
          <a:off x="18467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19812</xdr:rowOff>
    </xdr:from>
    <xdr:to>
      <xdr:col>116</xdr:col>
      <xdr:colOff>63500</xdr:colOff>
      <xdr:row>54</xdr:row>
      <xdr:rowOff>26670</xdr:rowOff>
    </xdr:to>
    <xdr:cxnSp macro="">
      <xdr:nvCxnSpPr>
        <xdr:cNvPr id="806" name="直線コネクタ 805"/>
        <xdr:cNvCxnSpPr/>
      </xdr:nvCxnSpPr>
      <xdr:spPr>
        <a:xfrm flipV="1">
          <a:off x="21323300" y="92781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43324</xdr:rowOff>
    </xdr:from>
    <xdr:ext cx="469744" cy="259045"/>
    <xdr:sp macro="" textlink="">
      <xdr:nvSpPr>
        <xdr:cNvPr id="807" name="貸付金平均値テキスト"/>
        <xdr:cNvSpPr txBox="1"/>
      </xdr:nvSpPr>
      <xdr:spPr>
        <a:xfrm>
          <a:off x="22212300" y="981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26670</xdr:rowOff>
    </xdr:from>
    <xdr:to>
      <xdr:col>111</xdr:col>
      <xdr:colOff>177800</xdr:colOff>
      <xdr:row>54</xdr:row>
      <xdr:rowOff>26670</xdr:rowOff>
    </xdr:to>
    <xdr:cxnSp macro="">
      <xdr:nvCxnSpPr>
        <xdr:cNvPr id="809" name="直線コネクタ 808"/>
        <xdr:cNvCxnSpPr/>
      </xdr:nvCxnSpPr>
      <xdr:spPr>
        <a:xfrm>
          <a:off x="20434300" y="9284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120794</xdr:rowOff>
    </xdr:from>
    <xdr:ext cx="469744" cy="259045"/>
    <xdr:sp macro="" textlink="">
      <xdr:nvSpPr>
        <xdr:cNvPr id="811" name="テキスト ボックス 810"/>
        <xdr:cNvSpPr txBox="1"/>
      </xdr:nvSpPr>
      <xdr:spPr>
        <a:xfrm>
          <a:off x="21088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26035</xdr:rowOff>
    </xdr:from>
    <xdr:to>
      <xdr:col>107</xdr:col>
      <xdr:colOff>50800</xdr:colOff>
      <xdr:row>54</xdr:row>
      <xdr:rowOff>26670</xdr:rowOff>
    </xdr:to>
    <xdr:cxnSp macro="">
      <xdr:nvCxnSpPr>
        <xdr:cNvPr id="812" name="直線コネクタ 811"/>
        <xdr:cNvCxnSpPr/>
      </xdr:nvCxnSpPr>
      <xdr:spPr>
        <a:xfrm>
          <a:off x="19545300" y="928433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100601</xdr:rowOff>
    </xdr:from>
    <xdr:ext cx="469744" cy="259045"/>
    <xdr:sp macro="" textlink="">
      <xdr:nvSpPr>
        <xdr:cNvPr id="814" name="テキスト ボックス 813"/>
        <xdr:cNvSpPr txBox="1"/>
      </xdr:nvSpPr>
      <xdr:spPr>
        <a:xfrm>
          <a:off x="20199428" y="987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26035</xdr:rowOff>
    </xdr:from>
    <xdr:to>
      <xdr:col>102</xdr:col>
      <xdr:colOff>114300</xdr:colOff>
      <xdr:row>54</xdr:row>
      <xdr:rowOff>30353</xdr:rowOff>
    </xdr:to>
    <xdr:cxnSp macro="">
      <xdr:nvCxnSpPr>
        <xdr:cNvPr id="815" name="直線コネクタ 814"/>
        <xdr:cNvCxnSpPr/>
      </xdr:nvCxnSpPr>
      <xdr:spPr>
        <a:xfrm flipV="1">
          <a:off x="18656300" y="9284335"/>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84472</xdr:rowOff>
    </xdr:from>
    <xdr:ext cx="469744" cy="259045"/>
    <xdr:sp macro="" textlink="">
      <xdr:nvSpPr>
        <xdr:cNvPr id="817" name="テキスト ボックス 816"/>
        <xdr:cNvSpPr txBox="1"/>
      </xdr:nvSpPr>
      <xdr:spPr>
        <a:xfrm>
          <a:off x="19310428" y="9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12446</xdr:rowOff>
    </xdr:from>
    <xdr:to>
      <xdr:col>98</xdr:col>
      <xdr:colOff>38100</xdr:colOff>
      <xdr:row>58</xdr:row>
      <xdr:rowOff>114046</xdr:rowOff>
    </xdr:to>
    <xdr:sp macro="" textlink="">
      <xdr:nvSpPr>
        <xdr:cNvPr id="818" name="フローチャート: 判断 817"/>
        <xdr:cNvSpPr/>
      </xdr:nvSpPr>
      <xdr:spPr>
        <a:xfrm>
          <a:off x="18605500" y="995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105173</xdr:rowOff>
    </xdr:from>
    <xdr:ext cx="469744" cy="259045"/>
    <xdr:sp macro="" textlink="">
      <xdr:nvSpPr>
        <xdr:cNvPr id="819" name="テキスト ボックス 818"/>
        <xdr:cNvSpPr txBox="1"/>
      </xdr:nvSpPr>
      <xdr:spPr>
        <a:xfrm>
          <a:off x="18421428" y="100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140462</xdr:rowOff>
    </xdr:from>
    <xdr:to>
      <xdr:col>116</xdr:col>
      <xdr:colOff>114300</xdr:colOff>
      <xdr:row>54</xdr:row>
      <xdr:rowOff>70612</xdr:rowOff>
    </xdr:to>
    <xdr:sp macro="" textlink="">
      <xdr:nvSpPr>
        <xdr:cNvPr id="825" name="楕円 824"/>
        <xdr:cNvSpPr/>
      </xdr:nvSpPr>
      <xdr:spPr>
        <a:xfrm>
          <a:off x="22110700" y="92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163339</xdr:rowOff>
    </xdr:from>
    <xdr:ext cx="469744" cy="259045"/>
    <xdr:sp macro="" textlink="">
      <xdr:nvSpPr>
        <xdr:cNvPr id="826" name="貸付金該当値テキスト"/>
        <xdr:cNvSpPr txBox="1"/>
      </xdr:nvSpPr>
      <xdr:spPr>
        <a:xfrm>
          <a:off x="22212300" y="907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147320</xdr:rowOff>
    </xdr:from>
    <xdr:to>
      <xdr:col>112</xdr:col>
      <xdr:colOff>38100</xdr:colOff>
      <xdr:row>54</xdr:row>
      <xdr:rowOff>77470</xdr:rowOff>
    </xdr:to>
    <xdr:sp macro="" textlink="">
      <xdr:nvSpPr>
        <xdr:cNvPr id="827" name="楕円 826"/>
        <xdr:cNvSpPr/>
      </xdr:nvSpPr>
      <xdr:spPr>
        <a:xfrm>
          <a:off x="212725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93997</xdr:rowOff>
    </xdr:from>
    <xdr:ext cx="469744" cy="259045"/>
    <xdr:sp macro="" textlink="">
      <xdr:nvSpPr>
        <xdr:cNvPr id="828" name="テキスト ボックス 827"/>
        <xdr:cNvSpPr txBox="1"/>
      </xdr:nvSpPr>
      <xdr:spPr>
        <a:xfrm>
          <a:off x="21088428"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147320</xdr:rowOff>
    </xdr:from>
    <xdr:to>
      <xdr:col>107</xdr:col>
      <xdr:colOff>101600</xdr:colOff>
      <xdr:row>54</xdr:row>
      <xdr:rowOff>77470</xdr:rowOff>
    </xdr:to>
    <xdr:sp macro="" textlink="">
      <xdr:nvSpPr>
        <xdr:cNvPr id="829" name="楕円 828"/>
        <xdr:cNvSpPr/>
      </xdr:nvSpPr>
      <xdr:spPr>
        <a:xfrm>
          <a:off x="203835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93997</xdr:rowOff>
    </xdr:from>
    <xdr:ext cx="469744" cy="259045"/>
    <xdr:sp macro="" textlink="">
      <xdr:nvSpPr>
        <xdr:cNvPr id="830" name="テキスト ボックス 829"/>
        <xdr:cNvSpPr txBox="1"/>
      </xdr:nvSpPr>
      <xdr:spPr>
        <a:xfrm>
          <a:off x="20199428" y="900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146685</xdr:rowOff>
    </xdr:from>
    <xdr:to>
      <xdr:col>102</xdr:col>
      <xdr:colOff>165100</xdr:colOff>
      <xdr:row>54</xdr:row>
      <xdr:rowOff>76835</xdr:rowOff>
    </xdr:to>
    <xdr:sp macro="" textlink="">
      <xdr:nvSpPr>
        <xdr:cNvPr id="831" name="楕円 830"/>
        <xdr:cNvSpPr/>
      </xdr:nvSpPr>
      <xdr:spPr>
        <a:xfrm>
          <a:off x="19494500" y="92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93362</xdr:rowOff>
    </xdr:from>
    <xdr:ext cx="469744" cy="259045"/>
    <xdr:sp macro="" textlink="">
      <xdr:nvSpPr>
        <xdr:cNvPr id="832" name="テキスト ボックス 831"/>
        <xdr:cNvSpPr txBox="1"/>
      </xdr:nvSpPr>
      <xdr:spPr>
        <a:xfrm>
          <a:off x="19310428" y="900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151003</xdr:rowOff>
    </xdr:from>
    <xdr:to>
      <xdr:col>98</xdr:col>
      <xdr:colOff>38100</xdr:colOff>
      <xdr:row>54</xdr:row>
      <xdr:rowOff>81153</xdr:rowOff>
    </xdr:to>
    <xdr:sp macro="" textlink="">
      <xdr:nvSpPr>
        <xdr:cNvPr id="833" name="楕円 832"/>
        <xdr:cNvSpPr/>
      </xdr:nvSpPr>
      <xdr:spPr>
        <a:xfrm>
          <a:off x="18605500" y="92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97680</xdr:rowOff>
    </xdr:from>
    <xdr:ext cx="469744" cy="259045"/>
    <xdr:sp macro="" textlink="">
      <xdr:nvSpPr>
        <xdr:cNvPr id="834" name="テキスト ボックス 833"/>
        <xdr:cNvSpPr txBox="1"/>
      </xdr:nvSpPr>
      <xdr:spPr>
        <a:xfrm>
          <a:off x="18421428" y="901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83274</xdr:rowOff>
    </xdr:from>
    <xdr:to>
      <xdr:col>116</xdr:col>
      <xdr:colOff>63500</xdr:colOff>
      <xdr:row>78</xdr:row>
      <xdr:rowOff>93504</xdr:rowOff>
    </xdr:to>
    <xdr:cxnSp macro="">
      <xdr:nvCxnSpPr>
        <xdr:cNvPr id="864" name="直線コネクタ 863"/>
        <xdr:cNvCxnSpPr/>
      </xdr:nvCxnSpPr>
      <xdr:spPr>
        <a:xfrm flipV="1">
          <a:off x="21323300" y="13456374"/>
          <a:ext cx="838200" cy="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64433</xdr:rowOff>
    </xdr:from>
    <xdr:to>
      <xdr:col>111</xdr:col>
      <xdr:colOff>177800</xdr:colOff>
      <xdr:row>78</xdr:row>
      <xdr:rowOff>93504</xdr:rowOff>
    </xdr:to>
    <xdr:cxnSp macro="">
      <xdr:nvCxnSpPr>
        <xdr:cNvPr id="867" name="直線コネクタ 866"/>
        <xdr:cNvCxnSpPr/>
      </xdr:nvCxnSpPr>
      <xdr:spPr>
        <a:xfrm>
          <a:off x="20434300" y="13094633"/>
          <a:ext cx="889000" cy="3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64433</xdr:rowOff>
    </xdr:from>
    <xdr:to>
      <xdr:col>107</xdr:col>
      <xdr:colOff>50800</xdr:colOff>
      <xdr:row>76</xdr:row>
      <xdr:rowOff>129203</xdr:rowOff>
    </xdr:to>
    <xdr:cxnSp macro="">
      <xdr:nvCxnSpPr>
        <xdr:cNvPr id="870" name="直線コネクタ 869"/>
        <xdr:cNvCxnSpPr/>
      </xdr:nvCxnSpPr>
      <xdr:spPr>
        <a:xfrm flipV="1">
          <a:off x="19545300" y="1309463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129203</xdr:rowOff>
    </xdr:from>
    <xdr:to>
      <xdr:col>102</xdr:col>
      <xdr:colOff>114300</xdr:colOff>
      <xdr:row>77</xdr:row>
      <xdr:rowOff>9398</xdr:rowOff>
    </xdr:to>
    <xdr:cxnSp macro="">
      <xdr:nvCxnSpPr>
        <xdr:cNvPr id="873" name="直線コネクタ 872"/>
        <xdr:cNvCxnSpPr/>
      </xdr:nvCxnSpPr>
      <xdr:spPr>
        <a:xfrm flipV="1">
          <a:off x="18656300" y="13159403"/>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84595</xdr:rowOff>
    </xdr:from>
    <xdr:to>
      <xdr:col>98</xdr:col>
      <xdr:colOff>38100</xdr:colOff>
      <xdr:row>77</xdr:row>
      <xdr:rowOff>14745</xdr:rowOff>
    </xdr:to>
    <xdr:sp macro="" textlink="">
      <xdr:nvSpPr>
        <xdr:cNvPr id="876" name="フローチャート: 判断 875"/>
        <xdr:cNvSpPr/>
      </xdr:nvSpPr>
      <xdr:spPr>
        <a:xfrm>
          <a:off x="18605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31272</xdr:rowOff>
    </xdr:from>
    <xdr:ext cx="534377" cy="259045"/>
    <xdr:sp macro="" textlink="">
      <xdr:nvSpPr>
        <xdr:cNvPr id="877" name="テキスト ボックス 876"/>
        <xdr:cNvSpPr txBox="1"/>
      </xdr:nvSpPr>
      <xdr:spPr>
        <a:xfrm>
          <a:off x="18389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32474</xdr:rowOff>
    </xdr:from>
    <xdr:to>
      <xdr:col>116</xdr:col>
      <xdr:colOff>114300</xdr:colOff>
      <xdr:row>78</xdr:row>
      <xdr:rowOff>134074</xdr:rowOff>
    </xdr:to>
    <xdr:sp macro="" textlink="">
      <xdr:nvSpPr>
        <xdr:cNvPr id="883" name="楕円 882"/>
        <xdr:cNvSpPr/>
      </xdr:nvSpPr>
      <xdr:spPr>
        <a:xfrm>
          <a:off x="22110700" y="134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10901</xdr:rowOff>
    </xdr:from>
    <xdr:ext cx="534377" cy="259045"/>
    <xdr:sp macro="" textlink="">
      <xdr:nvSpPr>
        <xdr:cNvPr id="884" name="繰出金該当値テキスト"/>
        <xdr:cNvSpPr txBox="1"/>
      </xdr:nvSpPr>
      <xdr:spPr>
        <a:xfrm>
          <a:off x="22212300" y="1338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42704</xdr:rowOff>
    </xdr:from>
    <xdr:to>
      <xdr:col>112</xdr:col>
      <xdr:colOff>38100</xdr:colOff>
      <xdr:row>78</xdr:row>
      <xdr:rowOff>144304</xdr:rowOff>
    </xdr:to>
    <xdr:sp macro="" textlink="">
      <xdr:nvSpPr>
        <xdr:cNvPr id="885" name="楕円 884"/>
        <xdr:cNvSpPr/>
      </xdr:nvSpPr>
      <xdr:spPr>
        <a:xfrm>
          <a:off x="212725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135431</xdr:rowOff>
    </xdr:from>
    <xdr:ext cx="534377" cy="259045"/>
    <xdr:sp macro="" textlink="">
      <xdr:nvSpPr>
        <xdr:cNvPr id="886" name="テキスト ボックス 885"/>
        <xdr:cNvSpPr txBox="1"/>
      </xdr:nvSpPr>
      <xdr:spPr>
        <a:xfrm>
          <a:off x="21056111" y="1350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13633</xdr:rowOff>
    </xdr:from>
    <xdr:to>
      <xdr:col>107</xdr:col>
      <xdr:colOff>101600</xdr:colOff>
      <xdr:row>76</xdr:row>
      <xdr:rowOff>115233</xdr:rowOff>
    </xdr:to>
    <xdr:sp macro="" textlink="">
      <xdr:nvSpPr>
        <xdr:cNvPr id="887" name="楕円 886"/>
        <xdr:cNvSpPr/>
      </xdr:nvSpPr>
      <xdr:spPr>
        <a:xfrm>
          <a:off x="203835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106360</xdr:rowOff>
    </xdr:from>
    <xdr:ext cx="534377" cy="259045"/>
    <xdr:sp macro="" textlink="">
      <xdr:nvSpPr>
        <xdr:cNvPr id="888" name="テキスト ボックス 887"/>
        <xdr:cNvSpPr txBox="1"/>
      </xdr:nvSpPr>
      <xdr:spPr>
        <a:xfrm>
          <a:off x="20167111" y="131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78403</xdr:rowOff>
    </xdr:from>
    <xdr:to>
      <xdr:col>102</xdr:col>
      <xdr:colOff>165100</xdr:colOff>
      <xdr:row>77</xdr:row>
      <xdr:rowOff>8553</xdr:rowOff>
    </xdr:to>
    <xdr:sp macro="" textlink="">
      <xdr:nvSpPr>
        <xdr:cNvPr id="889" name="楕円 888"/>
        <xdr:cNvSpPr/>
      </xdr:nvSpPr>
      <xdr:spPr>
        <a:xfrm>
          <a:off x="19494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171130</xdr:rowOff>
    </xdr:from>
    <xdr:ext cx="534377" cy="259045"/>
    <xdr:sp macro="" textlink="">
      <xdr:nvSpPr>
        <xdr:cNvPr id="890" name="テキスト ボックス 889"/>
        <xdr:cNvSpPr txBox="1"/>
      </xdr:nvSpPr>
      <xdr:spPr>
        <a:xfrm>
          <a:off x="19278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130048</xdr:rowOff>
    </xdr:from>
    <xdr:to>
      <xdr:col>98</xdr:col>
      <xdr:colOff>38100</xdr:colOff>
      <xdr:row>77</xdr:row>
      <xdr:rowOff>60198</xdr:rowOff>
    </xdr:to>
    <xdr:sp macro="" textlink="">
      <xdr:nvSpPr>
        <xdr:cNvPr id="891" name="楕円 890"/>
        <xdr:cNvSpPr/>
      </xdr:nvSpPr>
      <xdr:spPr>
        <a:xfrm>
          <a:off x="18605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51325</xdr:rowOff>
    </xdr:from>
    <xdr:ext cx="534377" cy="259045"/>
    <xdr:sp macro="" textlink="">
      <xdr:nvSpPr>
        <xdr:cNvPr id="892" name="テキスト ボックス 891"/>
        <xdr:cNvSpPr txBox="1"/>
      </xdr:nvSpPr>
      <xdr:spPr>
        <a:xfrm>
          <a:off x="18389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主に「物件費」「補助費等」「普通建設事業費（うち新規整備）」が類似団体を上回っている。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「物件費」については、指定管理者制度や民間委託などにより増加している反面、「人件費」が減少している。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「補助費等」については、一部事務組合で実施している環境施設の建設に係る負担金を支出した影響で類似団体に比べ高い水準となっている。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「普通建設事業費（うち新規整備）」については、道の駅たかねざわ元気あっぷむら新設に係る事業費、防災無線デジタル化事業費に伴い増加している。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29,522
29,101
70.87
11,596,580
10,723,701
713,459
6,462,286
7,395,850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8092</xdr:rowOff>
    </xdr:from>
    <xdr:to>
      <xdr:col>24</xdr:col>
      <xdr:colOff>63500</xdr:colOff>
      <xdr:row>36</xdr:row>
      <xdr:rowOff>15603</xdr:rowOff>
    </xdr:to>
    <xdr:cxnSp macro="">
      <xdr:nvCxnSpPr>
        <xdr:cNvPr id="63" name="直線コネクタ 62"/>
        <xdr:cNvCxnSpPr/>
      </xdr:nvCxnSpPr>
      <xdr:spPr>
        <a:xfrm flipV="1">
          <a:off x="3797300" y="6180292"/>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132189</xdr:rowOff>
    </xdr:from>
    <xdr:to>
      <xdr:col>19</xdr:col>
      <xdr:colOff>177800</xdr:colOff>
      <xdr:row>36</xdr:row>
      <xdr:rowOff>15603</xdr:rowOff>
    </xdr:to>
    <xdr:cxnSp macro="">
      <xdr:nvCxnSpPr>
        <xdr:cNvPr id="66" name="直線コネクタ 65"/>
        <xdr:cNvCxnSpPr/>
      </xdr:nvCxnSpPr>
      <xdr:spPr>
        <a:xfrm>
          <a:off x="2908300" y="613293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132189</xdr:rowOff>
    </xdr:from>
    <xdr:to>
      <xdr:col>15</xdr:col>
      <xdr:colOff>50800</xdr:colOff>
      <xdr:row>35</xdr:row>
      <xdr:rowOff>132842</xdr:rowOff>
    </xdr:to>
    <xdr:cxnSp macro="">
      <xdr:nvCxnSpPr>
        <xdr:cNvPr id="69" name="直線コネクタ 68"/>
        <xdr:cNvCxnSpPr/>
      </xdr:nvCxnSpPr>
      <xdr:spPr>
        <a:xfrm flipV="1">
          <a:off x="2019300" y="613293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35</xdr:row>
      <xdr:rowOff>132842</xdr:rowOff>
    </xdr:to>
    <xdr:cxnSp macro="">
      <xdr:nvCxnSpPr>
        <xdr:cNvPr id="72" name="直線コネクタ 71"/>
        <xdr:cNvCxnSpPr/>
      </xdr:nvCxnSpPr>
      <xdr:spPr>
        <a:xfrm>
          <a:off x="1130300" y="5981736"/>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128742</xdr:rowOff>
    </xdr:from>
    <xdr:to>
      <xdr:col>24</xdr:col>
      <xdr:colOff>114300</xdr:colOff>
      <xdr:row>36</xdr:row>
      <xdr:rowOff>58892</xdr:rowOff>
    </xdr:to>
    <xdr:sp macro="" textlink="">
      <xdr:nvSpPr>
        <xdr:cNvPr id="82" name="楕円 81"/>
        <xdr:cNvSpPr/>
      </xdr:nvSpPr>
      <xdr:spPr>
        <a:xfrm>
          <a:off x="45847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107169</xdr:rowOff>
    </xdr:from>
    <xdr:ext cx="469744" cy="259045"/>
    <xdr:sp macro="" textlink="">
      <xdr:nvSpPr>
        <xdr:cNvPr id="83" name="議会費該当値テキスト"/>
        <xdr:cNvSpPr txBox="1"/>
      </xdr:nvSpPr>
      <xdr:spPr>
        <a:xfrm>
          <a:off x="4686300" y="610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136253</xdr:rowOff>
    </xdr:from>
    <xdr:to>
      <xdr:col>20</xdr:col>
      <xdr:colOff>38100</xdr:colOff>
      <xdr:row>36</xdr:row>
      <xdr:rowOff>66403</xdr:rowOff>
    </xdr:to>
    <xdr:sp macro="" textlink="">
      <xdr:nvSpPr>
        <xdr:cNvPr id="84" name="楕円 83"/>
        <xdr:cNvSpPr/>
      </xdr:nvSpPr>
      <xdr:spPr>
        <a:xfrm>
          <a:off x="3746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57530</xdr:rowOff>
    </xdr:from>
    <xdr:ext cx="469744" cy="259045"/>
    <xdr:sp macro="" textlink="">
      <xdr:nvSpPr>
        <xdr:cNvPr id="85" name="テキスト ボックス 84"/>
        <xdr:cNvSpPr txBox="1"/>
      </xdr:nvSpPr>
      <xdr:spPr>
        <a:xfrm>
          <a:off x="3562428" y="622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81389</xdr:rowOff>
    </xdr:from>
    <xdr:to>
      <xdr:col>15</xdr:col>
      <xdr:colOff>101600</xdr:colOff>
      <xdr:row>36</xdr:row>
      <xdr:rowOff>11539</xdr:rowOff>
    </xdr:to>
    <xdr:sp macro="" textlink="">
      <xdr:nvSpPr>
        <xdr:cNvPr id="86" name="楕円 85"/>
        <xdr:cNvSpPr/>
      </xdr:nvSpPr>
      <xdr:spPr>
        <a:xfrm>
          <a:off x="2857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2666</xdr:rowOff>
    </xdr:from>
    <xdr:ext cx="469744" cy="259045"/>
    <xdr:sp macro="" textlink="">
      <xdr:nvSpPr>
        <xdr:cNvPr id="87" name="テキスト ボックス 86"/>
        <xdr:cNvSpPr txBox="1"/>
      </xdr:nvSpPr>
      <xdr:spPr>
        <a:xfrm>
          <a:off x="2673428" y="61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82042</xdr:rowOff>
    </xdr:from>
    <xdr:to>
      <xdr:col>10</xdr:col>
      <xdr:colOff>165100</xdr:colOff>
      <xdr:row>36</xdr:row>
      <xdr:rowOff>12192</xdr:rowOff>
    </xdr:to>
    <xdr:sp macro="" textlink="">
      <xdr:nvSpPr>
        <xdr:cNvPr id="88" name="楕円 87"/>
        <xdr:cNvSpPr/>
      </xdr:nvSpPr>
      <xdr:spPr>
        <a:xfrm>
          <a:off x="1968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3319</xdr:rowOff>
    </xdr:from>
    <xdr:ext cx="469744" cy="259045"/>
    <xdr:sp macro="" textlink="">
      <xdr:nvSpPr>
        <xdr:cNvPr id="89" name="テキスト ボックス 88"/>
        <xdr:cNvSpPr txBox="1"/>
      </xdr:nvSpPr>
      <xdr:spPr>
        <a:xfrm>
          <a:off x="1784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101636</xdr:rowOff>
    </xdr:from>
    <xdr:to>
      <xdr:col>6</xdr:col>
      <xdr:colOff>38100</xdr:colOff>
      <xdr:row>35</xdr:row>
      <xdr:rowOff>31786</xdr:rowOff>
    </xdr:to>
    <xdr:sp macro="" textlink="">
      <xdr:nvSpPr>
        <xdr:cNvPr id="90" name="楕円 89"/>
        <xdr:cNvSpPr/>
      </xdr:nvSpPr>
      <xdr:spPr>
        <a:xfrm>
          <a:off x="1079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48313</xdr:rowOff>
    </xdr:from>
    <xdr:ext cx="469744" cy="259045"/>
    <xdr:sp macro="" textlink="">
      <xdr:nvSpPr>
        <xdr:cNvPr id="91" name="テキスト ボックス 90"/>
        <xdr:cNvSpPr txBox="1"/>
      </xdr:nvSpPr>
      <xdr:spPr>
        <a:xfrm>
          <a:off x="895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121576</xdr:rowOff>
    </xdr:from>
    <xdr:to>
      <xdr:col>24</xdr:col>
      <xdr:colOff>63500</xdr:colOff>
      <xdr:row>57</xdr:row>
      <xdr:rowOff>166044</xdr:rowOff>
    </xdr:to>
    <xdr:cxnSp macro="">
      <xdr:nvCxnSpPr>
        <xdr:cNvPr id="118" name="直線コネクタ 117"/>
        <xdr:cNvCxnSpPr/>
      </xdr:nvCxnSpPr>
      <xdr:spPr>
        <a:xfrm flipV="1">
          <a:off x="3797300" y="9894226"/>
          <a:ext cx="8382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28673</xdr:rowOff>
    </xdr:from>
    <xdr:to>
      <xdr:col>19</xdr:col>
      <xdr:colOff>177800</xdr:colOff>
      <xdr:row>57</xdr:row>
      <xdr:rowOff>166044</xdr:rowOff>
    </xdr:to>
    <xdr:cxnSp macro="">
      <xdr:nvCxnSpPr>
        <xdr:cNvPr id="121" name="直線コネクタ 120"/>
        <xdr:cNvCxnSpPr/>
      </xdr:nvCxnSpPr>
      <xdr:spPr>
        <a:xfrm>
          <a:off x="2908300" y="9801323"/>
          <a:ext cx="889000" cy="13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28673</xdr:rowOff>
    </xdr:from>
    <xdr:to>
      <xdr:col>15</xdr:col>
      <xdr:colOff>50800</xdr:colOff>
      <xdr:row>57</xdr:row>
      <xdr:rowOff>71879</xdr:rowOff>
    </xdr:to>
    <xdr:cxnSp macro="">
      <xdr:nvCxnSpPr>
        <xdr:cNvPr id="124" name="直線コネクタ 123"/>
        <xdr:cNvCxnSpPr/>
      </xdr:nvCxnSpPr>
      <xdr:spPr>
        <a:xfrm flipV="1">
          <a:off x="2019300" y="9801323"/>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71879</xdr:rowOff>
    </xdr:from>
    <xdr:to>
      <xdr:col>10</xdr:col>
      <xdr:colOff>114300</xdr:colOff>
      <xdr:row>57</xdr:row>
      <xdr:rowOff>120123</xdr:rowOff>
    </xdr:to>
    <xdr:cxnSp macro="">
      <xdr:nvCxnSpPr>
        <xdr:cNvPr id="127" name="直線コネクタ 126"/>
        <xdr:cNvCxnSpPr/>
      </xdr:nvCxnSpPr>
      <xdr:spPr>
        <a:xfrm flipV="1">
          <a:off x="1130300" y="9844529"/>
          <a:ext cx="889000" cy="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15112</xdr:rowOff>
    </xdr:from>
    <xdr:to>
      <xdr:col>6</xdr:col>
      <xdr:colOff>38100</xdr:colOff>
      <xdr:row>57</xdr:row>
      <xdr:rowOff>116712</xdr:rowOff>
    </xdr:to>
    <xdr:sp macro="" textlink="">
      <xdr:nvSpPr>
        <xdr:cNvPr id="130" name="フローチャート: 判断 129"/>
        <xdr:cNvSpPr/>
      </xdr:nvSpPr>
      <xdr:spPr>
        <a:xfrm>
          <a:off x="1079500" y="97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133239</xdr:rowOff>
    </xdr:from>
    <xdr:ext cx="534377" cy="259045"/>
    <xdr:sp macro="" textlink="">
      <xdr:nvSpPr>
        <xdr:cNvPr id="131" name="テキスト ボックス 130"/>
        <xdr:cNvSpPr txBox="1"/>
      </xdr:nvSpPr>
      <xdr:spPr>
        <a:xfrm>
          <a:off x="863111" y="95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70776</xdr:rowOff>
    </xdr:from>
    <xdr:to>
      <xdr:col>24</xdr:col>
      <xdr:colOff>114300</xdr:colOff>
      <xdr:row>58</xdr:row>
      <xdr:rowOff>926</xdr:rowOff>
    </xdr:to>
    <xdr:sp macro="" textlink="">
      <xdr:nvSpPr>
        <xdr:cNvPr id="137" name="楕円 136"/>
        <xdr:cNvSpPr/>
      </xdr:nvSpPr>
      <xdr:spPr>
        <a:xfrm>
          <a:off x="4584700" y="98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157153</xdr:rowOff>
    </xdr:from>
    <xdr:ext cx="534377" cy="259045"/>
    <xdr:sp macro="" textlink="">
      <xdr:nvSpPr>
        <xdr:cNvPr id="138" name="総務費該当値テキスト"/>
        <xdr:cNvSpPr txBox="1"/>
      </xdr:nvSpPr>
      <xdr:spPr>
        <a:xfrm>
          <a:off x="4686300" y="97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115244</xdr:rowOff>
    </xdr:from>
    <xdr:to>
      <xdr:col>20</xdr:col>
      <xdr:colOff>38100</xdr:colOff>
      <xdr:row>58</xdr:row>
      <xdr:rowOff>45394</xdr:rowOff>
    </xdr:to>
    <xdr:sp macro="" textlink="">
      <xdr:nvSpPr>
        <xdr:cNvPr id="139" name="楕円 138"/>
        <xdr:cNvSpPr/>
      </xdr:nvSpPr>
      <xdr:spPr>
        <a:xfrm>
          <a:off x="3746500" y="988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36521</xdr:rowOff>
    </xdr:from>
    <xdr:ext cx="534377" cy="259045"/>
    <xdr:sp macro="" textlink="">
      <xdr:nvSpPr>
        <xdr:cNvPr id="140" name="テキスト ボックス 139"/>
        <xdr:cNvSpPr txBox="1"/>
      </xdr:nvSpPr>
      <xdr:spPr>
        <a:xfrm>
          <a:off x="3530111" y="998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149323</xdr:rowOff>
    </xdr:from>
    <xdr:to>
      <xdr:col>15</xdr:col>
      <xdr:colOff>101600</xdr:colOff>
      <xdr:row>57</xdr:row>
      <xdr:rowOff>79473</xdr:rowOff>
    </xdr:to>
    <xdr:sp macro="" textlink="">
      <xdr:nvSpPr>
        <xdr:cNvPr id="141" name="楕円 140"/>
        <xdr:cNvSpPr/>
      </xdr:nvSpPr>
      <xdr:spPr>
        <a:xfrm>
          <a:off x="2857500" y="97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70600</xdr:rowOff>
    </xdr:from>
    <xdr:ext cx="534377" cy="259045"/>
    <xdr:sp macro="" textlink="">
      <xdr:nvSpPr>
        <xdr:cNvPr id="142" name="テキスト ボックス 141"/>
        <xdr:cNvSpPr txBox="1"/>
      </xdr:nvSpPr>
      <xdr:spPr>
        <a:xfrm>
          <a:off x="2641111" y="984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21079</xdr:rowOff>
    </xdr:from>
    <xdr:to>
      <xdr:col>10</xdr:col>
      <xdr:colOff>165100</xdr:colOff>
      <xdr:row>57</xdr:row>
      <xdr:rowOff>122679</xdr:rowOff>
    </xdr:to>
    <xdr:sp macro="" textlink="">
      <xdr:nvSpPr>
        <xdr:cNvPr id="143" name="楕円 142"/>
        <xdr:cNvSpPr/>
      </xdr:nvSpPr>
      <xdr:spPr>
        <a:xfrm>
          <a:off x="1968500" y="97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113806</xdr:rowOff>
    </xdr:from>
    <xdr:ext cx="534377" cy="259045"/>
    <xdr:sp macro="" textlink="">
      <xdr:nvSpPr>
        <xdr:cNvPr id="144" name="テキスト ボックス 143"/>
        <xdr:cNvSpPr txBox="1"/>
      </xdr:nvSpPr>
      <xdr:spPr>
        <a:xfrm>
          <a:off x="1752111" y="988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69323</xdr:rowOff>
    </xdr:from>
    <xdr:to>
      <xdr:col>6</xdr:col>
      <xdr:colOff>38100</xdr:colOff>
      <xdr:row>57</xdr:row>
      <xdr:rowOff>170923</xdr:rowOff>
    </xdr:to>
    <xdr:sp macro="" textlink="">
      <xdr:nvSpPr>
        <xdr:cNvPr id="145" name="楕円 144"/>
        <xdr:cNvSpPr/>
      </xdr:nvSpPr>
      <xdr:spPr>
        <a:xfrm>
          <a:off x="1079500" y="98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162050</xdr:rowOff>
    </xdr:from>
    <xdr:ext cx="534377" cy="259045"/>
    <xdr:sp macro="" textlink="">
      <xdr:nvSpPr>
        <xdr:cNvPr id="146" name="テキスト ボックス 145"/>
        <xdr:cNvSpPr txBox="1"/>
      </xdr:nvSpPr>
      <xdr:spPr>
        <a:xfrm>
          <a:off x="863111" y="99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105880</xdr:rowOff>
    </xdr:from>
    <xdr:to>
      <xdr:col>24</xdr:col>
      <xdr:colOff>63500</xdr:colOff>
      <xdr:row>77</xdr:row>
      <xdr:rowOff>148386</xdr:rowOff>
    </xdr:to>
    <xdr:cxnSp macro="">
      <xdr:nvCxnSpPr>
        <xdr:cNvPr id="176" name="直線コネクタ 175"/>
        <xdr:cNvCxnSpPr/>
      </xdr:nvCxnSpPr>
      <xdr:spPr>
        <a:xfrm flipV="1">
          <a:off x="3797300" y="13307530"/>
          <a:ext cx="838200" cy="4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25011</xdr:rowOff>
    </xdr:from>
    <xdr:ext cx="599010" cy="259045"/>
    <xdr:sp macro="" textlink="">
      <xdr:nvSpPr>
        <xdr:cNvPr id="177" name="民生費平均値テキスト"/>
        <xdr:cNvSpPr txBox="1"/>
      </xdr:nvSpPr>
      <xdr:spPr>
        <a:xfrm>
          <a:off x="4686300" y="128837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148386</xdr:rowOff>
    </xdr:from>
    <xdr:to>
      <xdr:col>19</xdr:col>
      <xdr:colOff>177800</xdr:colOff>
      <xdr:row>78</xdr:row>
      <xdr:rowOff>26264</xdr:rowOff>
    </xdr:to>
    <xdr:cxnSp macro="">
      <xdr:nvCxnSpPr>
        <xdr:cNvPr id="179" name="直線コネクタ 178"/>
        <xdr:cNvCxnSpPr/>
      </xdr:nvCxnSpPr>
      <xdr:spPr>
        <a:xfrm flipV="1">
          <a:off x="2908300" y="13350036"/>
          <a:ext cx="8890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22352</xdr:rowOff>
    </xdr:from>
    <xdr:to>
      <xdr:col>15</xdr:col>
      <xdr:colOff>50800</xdr:colOff>
      <xdr:row>78</xdr:row>
      <xdr:rowOff>26264</xdr:rowOff>
    </xdr:to>
    <xdr:cxnSp macro="">
      <xdr:nvCxnSpPr>
        <xdr:cNvPr id="182" name="直線コネクタ 181"/>
        <xdr:cNvCxnSpPr/>
      </xdr:nvCxnSpPr>
      <xdr:spPr>
        <a:xfrm>
          <a:off x="2019300" y="1339545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22352</xdr:rowOff>
    </xdr:from>
    <xdr:to>
      <xdr:col>10</xdr:col>
      <xdr:colOff>114300</xdr:colOff>
      <xdr:row>78</xdr:row>
      <xdr:rowOff>112344</xdr:rowOff>
    </xdr:to>
    <xdr:cxnSp macro="">
      <xdr:nvCxnSpPr>
        <xdr:cNvPr id="185" name="直線コネクタ 184"/>
        <xdr:cNvCxnSpPr/>
      </xdr:nvCxnSpPr>
      <xdr:spPr>
        <a:xfrm flipV="1">
          <a:off x="1130300" y="13395452"/>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88" name="フローチャート: 判断 187"/>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89" name="テキスト ボックス 188"/>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55080</xdr:rowOff>
    </xdr:from>
    <xdr:to>
      <xdr:col>24</xdr:col>
      <xdr:colOff>114300</xdr:colOff>
      <xdr:row>77</xdr:row>
      <xdr:rowOff>156680</xdr:rowOff>
    </xdr:to>
    <xdr:sp macro="" textlink="">
      <xdr:nvSpPr>
        <xdr:cNvPr id="195" name="楕円 194"/>
        <xdr:cNvSpPr/>
      </xdr:nvSpPr>
      <xdr:spPr>
        <a:xfrm>
          <a:off x="4584700" y="132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33507</xdr:rowOff>
    </xdr:from>
    <xdr:ext cx="599010" cy="259045"/>
    <xdr:sp macro="" textlink="">
      <xdr:nvSpPr>
        <xdr:cNvPr id="196" name="民生費該当値テキスト"/>
        <xdr:cNvSpPr txBox="1"/>
      </xdr:nvSpPr>
      <xdr:spPr>
        <a:xfrm>
          <a:off x="4686300" y="1323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97586</xdr:rowOff>
    </xdr:from>
    <xdr:to>
      <xdr:col>20</xdr:col>
      <xdr:colOff>38100</xdr:colOff>
      <xdr:row>78</xdr:row>
      <xdr:rowOff>27736</xdr:rowOff>
    </xdr:to>
    <xdr:sp macro="" textlink="">
      <xdr:nvSpPr>
        <xdr:cNvPr id="197" name="楕円 196"/>
        <xdr:cNvSpPr/>
      </xdr:nvSpPr>
      <xdr:spPr>
        <a:xfrm>
          <a:off x="3746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18863</xdr:rowOff>
    </xdr:from>
    <xdr:ext cx="599010" cy="259045"/>
    <xdr:sp macro="" textlink="">
      <xdr:nvSpPr>
        <xdr:cNvPr id="198" name="テキスト ボックス 197"/>
        <xdr:cNvSpPr txBox="1"/>
      </xdr:nvSpPr>
      <xdr:spPr>
        <a:xfrm>
          <a:off x="3497795"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146914</xdr:rowOff>
    </xdr:from>
    <xdr:to>
      <xdr:col>15</xdr:col>
      <xdr:colOff>101600</xdr:colOff>
      <xdr:row>78</xdr:row>
      <xdr:rowOff>77064</xdr:rowOff>
    </xdr:to>
    <xdr:sp macro="" textlink="">
      <xdr:nvSpPr>
        <xdr:cNvPr id="199" name="楕円 198"/>
        <xdr:cNvSpPr/>
      </xdr:nvSpPr>
      <xdr:spPr>
        <a:xfrm>
          <a:off x="2857500" y="13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68191</xdr:rowOff>
    </xdr:from>
    <xdr:ext cx="599010" cy="259045"/>
    <xdr:sp macro="" textlink="">
      <xdr:nvSpPr>
        <xdr:cNvPr id="200" name="テキスト ボックス 199"/>
        <xdr:cNvSpPr txBox="1"/>
      </xdr:nvSpPr>
      <xdr:spPr>
        <a:xfrm>
          <a:off x="2608795" y="13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143002</xdr:rowOff>
    </xdr:from>
    <xdr:to>
      <xdr:col>10</xdr:col>
      <xdr:colOff>165100</xdr:colOff>
      <xdr:row>78</xdr:row>
      <xdr:rowOff>73152</xdr:rowOff>
    </xdr:to>
    <xdr:sp macro="" textlink="">
      <xdr:nvSpPr>
        <xdr:cNvPr id="201" name="楕円 200"/>
        <xdr:cNvSpPr/>
      </xdr:nvSpPr>
      <xdr:spPr>
        <a:xfrm>
          <a:off x="1968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64279</xdr:rowOff>
    </xdr:from>
    <xdr:ext cx="599010" cy="259045"/>
    <xdr:sp macro="" textlink="">
      <xdr:nvSpPr>
        <xdr:cNvPr id="202" name="テキスト ボックス 201"/>
        <xdr:cNvSpPr txBox="1"/>
      </xdr:nvSpPr>
      <xdr:spPr>
        <a:xfrm>
          <a:off x="1719795" y="13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61544</xdr:rowOff>
    </xdr:from>
    <xdr:to>
      <xdr:col>6</xdr:col>
      <xdr:colOff>38100</xdr:colOff>
      <xdr:row>78</xdr:row>
      <xdr:rowOff>163144</xdr:rowOff>
    </xdr:to>
    <xdr:sp macro="" textlink="">
      <xdr:nvSpPr>
        <xdr:cNvPr id="203" name="楕円 202"/>
        <xdr:cNvSpPr/>
      </xdr:nvSpPr>
      <xdr:spPr>
        <a:xfrm>
          <a:off x="1079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154271</xdr:rowOff>
    </xdr:from>
    <xdr:ext cx="534377" cy="259045"/>
    <xdr:sp macro="" textlink="">
      <xdr:nvSpPr>
        <xdr:cNvPr id="204" name="テキスト ボックス 203"/>
        <xdr:cNvSpPr txBox="1"/>
      </xdr:nvSpPr>
      <xdr:spPr>
        <a:xfrm>
          <a:off x="863111" y="13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157962</xdr:rowOff>
    </xdr:from>
    <xdr:to>
      <xdr:col>24</xdr:col>
      <xdr:colOff>63500</xdr:colOff>
      <xdr:row>96</xdr:row>
      <xdr:rowOff>42329</xdr:rowOff>
    </xdr:to>
    <xdr:cxnSp macro="">
      <xdr:nvCxnSpPr>
        <xdr:cNvPr id="233" name="直線コネクタ 232"/>
        <xdr:cNvCxnSpPr/>
      </xdr:nvCxnSpPr>
      <xdr:spPr>
        <a:xfrm>
          <a:off x="3797300" y="16274262"/>
          <a:ext cx="838200" cy="22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157962</xdr:rowOff>
    </xdr:from>
    <xdr:to>
      <xdr:col>19</xdr:col>
      <xdr:colOff>177800</xdr:colOff>
      <xdr:row>97</xdr:row>
      <xdr:rowOff>61328</xdr:rowOff>
    </xdr:to>
    <xdr:cxnSp macro="">
      <xdr:nvCxnSpPr>
        <xdr:cNvPr id="236" name="直線コネクタ 235"/>
        <xdr:cNvCxnSpPr/>
      </xdr:nvCxnSpPr>
      <xdr:spPr>
        <a:xfrm flipV="1">
          <a:off x="2908300" y="16274262"/>
          <a:ext cx="889000" cy="4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61328</xdr:rowOff>
    </xdr:from>
    <xdr:to>
      <xdr:col>15</xdr:col>
      <xdr:colOff>50800</xdr:colOff>
      <xdr:row>97</xdr:row>
      <xdr:rowOff>117487</xdr:rowOff>
    </xdr:to>
    <xdr:cxnSp macro="">
      <xdr:nvCxnSpPr>
        <xdr:cNvPr id="239" name="直線コネクタ 238"/>
        <xdr:cNvCxnSpPr/>
      </xdr:nvCxnSpPr>
      <xdr:spPr>
        <a:xfrm flipV="1">
          <a:off x="2019300" y="16691978"/>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117487</xdr:rowOff>
    </xdr:from>
    <xdr:to>
      <xdr:col>10</xdr:col>
      <xdr:colOff>114300</xdr:colOff>
      <xdr:row>97</xdr:row>
      <xdr:rowOff>120435</xdr:rowOff>
    </xdr:to>
    <xdr:cxnSp macro="">
      <xdr:nvCxnSpPr>
        <xdr:cNvPr id="242" name="直線コネクタ 241"/>
        <xdr:cNvCxnSpPr/>
      </xdr:nvCxnSpPr>
      <xdr:spPr>
        <a:xfrm flipV="1">
          <a:off x="1130300" y="16748137"/>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92633</xdr:rowOff>
    </xdr:from>
    <xdr:to>
      <xdr:col>6</xdr:col>
      <xdr:colOff>38100</xdr:colOff>
      <xdr:row>97</xdr:row>
      <xdr:rowOff>22783</xdr:rowOff>
    </xdr:to>
    <xdr:sp macro="" textlink="">
      <xdr:nvSpPr>
        <xdr:cNvPr id="245" name="フローチャート: 判断 244"/>
        <xdr:cNvSpPr/>
      </xdr:nvSpPr>
      <xdr:spPr>
        <a:xfrm>
          <a:off x="1079500" y="1655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39310</xdr:rowOff>
    </xdr:from>
    <xdr:ext cx="534377" cy="259045"/>
    <xdr:sp macro="" textlink="">
      <xdr:nvSpPr>
        <xdr:cNvPr id="246" name="テキスト ボックス 245"/>
        <xdr:cNvSpPr txBox="1"/>
      </xdr:nvSpPr>
      <xdr:spPr>
        <a:xfrm>
          <a:off x="863111" y="163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162979</xdr:rowOff>
    </xdr:from>
    <xdr:to>
      <xdr:col>24</xdr:col>
      <xdr:colOff>114300</xdr:colOff>
      <xdr:row>96</xdr:row>
      <xdr:rowOff>93129</xdr:rowOff>
    </xdr:to>
    <xdr:sp macro="" textlink="">
      <xdr:nvSpPr>
        <xdr:cNvPr id="252" name="楕円 251"/>
        <xdr:cNvSpPr/>
      </xdr:nvSpPr>
      <xdr:spPr>
        <a:xfrm>
          <a:off x="4584700" y="16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14406</xdr:rowOff>
    </xdr:from>
    <xdr:ext cx="534377" cy="259045"/>
    <xdr:sp macro="" textlink="">
      <xdr:nvSpPr>
        <xdr:cNvPr id="253" name="衛生費該当値テキスト"/>
        <xdr:cNvSpPr txBox="1"/>
      </xdr:nvSpPr>
      <xdr:spPr>
        <a:xfrm>
          <a:off x="4686300" y="16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107162</xdr:rowOff>
    </xdr:from>
    <xdr:to>
      <xdr:col>20</xdr:col>
      <xdr:colOff>38100</xdr:colOff>
      <xdr:row>95</xdr:row>
      <xdr:rowOff>37312</xdr:rowOff>
    </xdr:to>
    <xdr:sp macro="" textlink="">
      <xdr:nvSpPr>
        <xdr:cNvPr id="254" name="楕円 253"/>
        <xdr:cNvSpPr/>
      </xdr:nvSpPr>
      <xdr:spPr>
        <a:xfrm>
          <a:off x="3746500" y="1622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53839</xdr:rowOff>
    </xdr:from>
    <xdr:ext cx="534377" cy="259045"/>
    <xdr:sp macro="" textlink="">
      <xdr:nvSpPr>
        <xdr:cNvPr id="255" name="テキスト ボックス 254"/>
        <xdr:cNvSpPr txBox="1"/>
      </xdr:nvSpPr>
      <xdr:spPr>
        <a:xfrm>
          <a:off x="3530111" y="1599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10528</xdr:rowOff>
    </xdr:from>
    <xdr:to>
      <xdr:col>15</xdr:col>
      <xdr:colOff>101600</xdr:colOff>
      <xdr:row>97</xdr:row>
      <xdr:rowOff>112128</xdr:rowOff>
    </xdr:to>
    <xdr:sp macro="" textlink="">
      <xdr:nvSpPr>
        <xdr:cNvPr id="256" name="楕円 255"/>
        <xdr:cNvSpPr/>
      </xdr:nvSpPr>
      <xdr:spPr>
        <a:xfrm>
          <a:off x="2857500" y="166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103255</xdr:rowOff>
    </xdr:from>
    <xdr:ext cx="534377" cy="259045"/>
    <xdr:sp macro="" textlink="">
      <xdr:nvSpPr>
        <xdr:cNvPr id="257" name="テキスト ボックス 256"/>
        <xdr:cNvSpPr txBox="1"/>
      </xdr:nvSpPr>
      <xdr:spPr>
        <a:xfrm>
          <a:off x="2641111" y="167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66687</xdr:rowOff>
    </xdr:from>
    <xdr:to>
      <xdr:col>10</xdr:col>
      <xdr:colOff>165100</xdr:colOff>
      <xdr:row>97</xdr:row>
      <xdr:rowOff>168287</xdr:rowOff>
    </xdr:to>
    <xdr:sp macro="" textlink="">
      <xdr:nvSpPr>
        <xdr:cNvPr id="258" name="楕円 257"/>
        <xdr:cNvSpPr/>
      </xdr:nvSpPr>
      <xdr:spPr>
        <a:xfrm>
          <a:off x="1968500" y="1669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159414</xdr:rowOff>
    </xdr:from>
    <xdr:ext cx="534377" cy="259045"/>
    <xdr:sp macro="" textlink="">
      <xdr:nvSpPr>
        <xdr:cNvPr id="259" name="テキスト ボックス 258"/>
        <xdr:cNvSpPr txBox="1"/>
      </xdr:nvSpPr>
      <xdr:spPr>
        <a:xfrm>
          <a:off x="1752111" y="1679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69635</xdr:rowOff>
    </xdr:from>
    <xdr:to>
      <xdr:col>6</xdr:col>
      <xdr:colOff>38100</xdr:colOff>
      <xdr:row>97</xdr:row>
      <xdr:rowOff>171235</xdr:rowOff>
    </xdr:to>
    <xdr:sp macro="" textlink="">
      <xdr:nvSpPr>
        <xdr:cNvPr id="260" name="楕円 259"/>
        <xdr:cNvSpPr/>
      </xdr:nvSpPr>
      <xdr:spPr>
        <a:xfrm>
          <a:off x="1079500" y="167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162362</xdr:rowOff>
    </xdr:from>
    <xdr:ext cx="534377" cy="259045"/>
    <xdr:sp macro="" textlink="">
      <xdr:nvSpPr>
        <xdr:cNvPr id="261" name="テキスト ボックス 260"/>
        <xdr:cNvSpPr txBox="1"/>
      </xdr:nvSpPr>
      <xdr:spPr>
        <a:xfrm>
          <a:off x="863111" y="167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44014</xdr:rowOff>
    </xdr:to>
    <xdr:cxnSp macro="">
      <xdr:nvCxnSpPr>
        <xdr:cNvPr id="292" name="直線コネクタ 291"/>
        <xdr:cNvCxnSpPr/>
      </xdr:nvCxnSpPr>
      <xdr:spPr>
        <a:xfrm flipV="1">
          <a:off x="9639300" y="6730238"/>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44014</xdr:rowOff>
    </xdr:from>
    <xdr:to>
      <xdr:col>50</xdr:col>
      <xdr:colOff>114300</xdr:colOff>
      <xdr:row>39</xdr:row>
      <xdr:rowOff>44014</xdr:rowOff>
    </xdr:to>
    <xdr:cxnSp macro="">
      <xdr:nvCxnSpPr>
        <xdr:cNvPr id="295" name="直線コネクタ 294"/>
        <xdr:cNvCxnSpPr/>
      </xdr:nvCxnSpPr>
      <xdr:spPr>
        <a:xfrm>
          <a:off x="8750300" y="6730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44014</xdr:rowOff>
    </xdr:to>
    <xdr:cxnSp macro="">
      <xdr:nvCxnSpPr>
        <xdr:cNvPr id="298" name="直線コネクタ 297"/>
        <xdr:cNvCxnSpPr/>
      </xdr:nvCxnSpPr>
      <xdr:spPr>
        <a:xfrm>
          <a:off x="7861300" y="673023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157335</xdr:rowOff>
    </xdr:from>
    <xdr:to>
      <xdr:col>41</xdr:col>
      <xdr:colOff>50800</xdr:colOff>
      <xdr:row>39</xdr:row>
      <xdr:rowOff>43688</xdr:rowOff>
    </xdr:to>
    <xdr:cxnSp macro="">
      <xdr:nvCxnSpPr>
        <xdr:cNvPr id="301" name="直線コネクタ 300"/>
        <xdr:cNvCxnSpPr/>
      </xdr:nvCxnSpPr>
      <xdr:spPr>
        <a:xfrm>
          <a:off x="6972300" y="6672435"/>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04" name="フローチャート: 判断 303"/>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05" name="テキスト ボックス 304"/>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1" name="楕円 310"/>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378565" cy="259045"/>
    <xdr:sp macro="" textlink="">
      <xdr:nvSpPr>
        <xdr:cNvPr id="312" name="労働費該当値テキスト"/>
        <xdr:cNvSpPr txBox="1"/>
      </xdr:nvSpPr>
      <xdr:spPr>
        <a:xfrm>
          <a:off x="10528300" y="659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164664</xdr:rowOff>
    </xdr:from>
    <xdr:to>
      <xdr:col>50</xdr:col>
      <xdr:colOff>165100</xdr:colOff>
      <xdr:row>39</xdr:row>
      <xdr:rowOff>94814</xdr:rowOff>
    </xdr:to>
    <xdr:sp macro="" textlink="">
      <xdr:nvSpPr>
        <xdr:cNvPr id="313" name="楕円 312"/>
        <xdr:cNvSpPr/>
      </xdr:nvSpPr>
      <xdr:spPr>
        <a:xfrm>
          <a:off x="9588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85941</xdr:rowOff>
    </xdr:from>
    <xdr:ext cx="378565" cy="259045"/>
    <xdr:sp macro="" textlink="">
      <xdr:nvSpPr>
        <xdr:cNvPr id="314" name="テキスト ボックス 313"/>
        <xdr:cNvSpPr txBox="1"/>
      </xdr:nvSpPr>
      <xdr:spPr>
        <a:xfrm>
          <a:off x="9450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164664</xdr:rowOff>
    </xdr:from>
    <xdr:to>
      <xdr:col>46</xdr:col>
      <xdr:colOff>38100</xdr:colOff>
      <xdr:row>39</xdr:row>
      <xdr:rowOff>94814</xdr:rowOff>
    </xdr:to>
    <xdr:sp macro="" textlink="">
      <xdr:nvSpPr>
        <xdr:cNvPr id="315" name="楕円 314"/>
        <xdr:cNvSpPr/>
      </xdr:nvSpPr>
      <xdr:spPr>
        <a:xfrm>
          <a:off x="8699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85941</xdr:rowOff>
    </xdr:from>
    <xdr:ext cx="378565" cy="259045"/>
    <xdr:sp macro="" textlink="">
      <xdr:nvSpPr>
        <xdr:cNvPr id="316" name="テキスト ボックス 315"/>
        <xdr:cNvSpPr txBox="1"/>
      </xdr:nvSpPr>
      <xdr:spPr>
        <a:xfrm>
          <a:off x="8561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7" name="楕円 316"/>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85615</xdr:rowOff>
    </xdr:from>
    <xdr:ext cx="378565" cy="259045"/>
    <xdr:sp macro="" textlink="">
      <xdr:nvSpPr>
        <xdr:cNvPr id="318" name="テキスト ボックス 317"/>
        <xdr:cNvSpPr txBox="1"/>
      </xdr:nvSpPr>
      <xdr:spPr>
        <a:xfrm>
          <a:off x="7672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106535</xdr:rowOff>
    </xdr:from>
    <xdr:to>
      <xdr:col>36</xdr:col>
      <xdr:colOff>165100</xdr:colOff>
      <xdr:row>39</xdr:row>
      <xdr:rowOff>36685</xdr:rowOff>
    </xdr:to>
    <xdr:sp macro="" textlink="">
      <xdr:nvSpPr>
        <xdr:cNvPr id="319" name="楕円 318"/>
        <xdr:cNvSpPr/>
      </xdr:nvSpPr>
      <xdr:spPr>
        <a:xfrm>
          <a:off x="6921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27812</xdr:rowOff>
    </xdr:from>
    <xdr:ext cx="378565" cy="259045"/>
    <xdr:sp macro="" textlink="">
      <xdr:nvSpPr>
        <xdr:cNvPr id="320" name="テキスト ボックス 319"/>
        <xdr:cNvSpPr txBox="1"/>
      </xdr:nvSpPr>
      <xdr:spPr>
        <a:xfrm>
          <a:off x="6783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149438</xdr:rowOff>
    </xdr:from>
    <xdr:to>
      <xdr:col>55</xdr:col>
      <xdr:colOff>0</xdr:colOff>
      <xdr:row>56</xdr:row>
      <xdr:rowOff>40922</xdr:rowOff>
    </xdr:to>
    <xdr:cxnSp macro="">
      <xdr:nvCxnSpPr>
        <xdr:cNvPr id="347" name="直線コネクタ 346"/>
        <xdr:cNvCxnSpPr/>
      </xdr:nvCxnSpPr>
      <xdr:spPr>
        <a:xfrm flipV="1">
          <a:off x="9639300" y="9064838"/>
          <a:ext cx="838200" cy="5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40922</xdr:rowOff>
    </xdr:from>
    <xdr:to>
      <xdr:col>50</xdr:col>
      <xdr:colOff>114300</xdr:colOff>
      <xdr:row>56</xdr:row>
      <xdr:rowOff>101936</xdr:rowOff>
    </xdr:to>
    <xdr:cxnSp macro="">
      <xdr:nvCxnSpPr>
        <xdr:cNvPr id="350" name="直線コネクタ 349"/>
        <xdr:cNvCxnSpPr/>
      </xdr:nvCxnSpPr>
      <xdr:spPr>
        <a:xfrm flipV="1">
          <a:off x="8750300" y="9642122"/>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52284</xdr:rowOff>
    </xdr:from>
    <xdr:to>
      <xdr:col>45</xdr:col>
      <xdr:colOff>177800</xdr:colOff>
      <xdr:row>56</xdr:row>
      <xdr:rowOff>101936</xdr:rowOff>
    </xdr:to>
    <xdr:cxnSp macro="">
      <xdr:nvCxnSpPr>
        <xdr:cNvPr id="353" name="直線コネクタ 352"/>
        <xdr:cNvCxnSpPr/>
      </xdr:nvCxnSpPr>
      <xdr:spPr>
        <a:xfrm>
          <a:off x="7861300" y="9653484"/>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8232</xdr:rowOff>
    </xdr:from>
    <xdr:to>
      <xdr:col>41</xdr:col>
      <xdr:colOff>50800</xdr:colOff>
      <xdr:row>56</xdr:row>
      <xdr:rowOff>52284</xdr:rowOff>
    </xdr:to>
    <xdr:cxnSp macro="">
      <xdr:nvCxnSpPr>
        <xdr:cNvPr id="356" name="直線コネクタ 355"/>
        <xdr:cNvCxnSpPr/>
      </xdr:nvCxnSpPr>
      <xdr:spPr>
        <a:xfrm>
          <a:off x="6972300" y="9609432"/>
          <a:ext cx="889000" cy="4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48552</xdr:rowOff>
    </xdr:from>
    <xdr:to>
      <xdr:col>36</xdr:col>
      <xdr:colOff>165100</xdr:colOff>
      <xdr:row>57</xdr:row>
      <xdr:rowOff>150152</xdr:rowOff>
    </xdr:to>
    <xdr:sp macro="" textlink="">
      <xdr:nvSpPr>
        <xdr:cNvPr id="359" name="フローチャート: 判断 358"/>
        <xdr:cNvSpPr/>
      </xdr:nvSpPr>
      <xdr:spPr>
        <a:xfrm>
          <a:off x="69215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141279</xdr:rowOff>
    </xdr:from>
    <xdr:ext cx="469744" cy="259045"/>
    <xdr:sp macro="" textlink="">
      <xdr:nvSpPr>
        <xdr:cNvPr id="360" name="テキスト ボックス 359"/>
        <xdr:cNvSpPr txBox="1"/>
      </xdr:nvSpPr>
      <xdr:spPr>
        <a:xfrm>
          <a:off x="6737428" y="991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98638</xdr:rowOff>
    </xdr:from>
    <xdr:to>
      <xdr:col>55</xdr:col>
      <xdr:colOff>50800</xdr:colOff>
      <xdr:row>53</xdr:row>
      <xdr:rowOff>28788</xdr:rowOff>
    </xdr:to>
    <xdr:sp macro="" textlink="">
      <xdr:nvSpPr>
        <xdr:cNvPr id="366" name="楕円 365"/>
        <xdr:cNvSpPr/>
      </xdr:nvSpPr>
      <xdr:spPr>
        <a:xfrm>
          <a:off x="10426700" y="90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121515</xdr:rowOff>
    </xdr:from>
    <xdr:ext cx="534377" cy="259045"/>
    <xdr:sp macro="" textlink="">
      <xdr:nvSpPr>
        <xdr:cNvPr id="367" name="農林水産業費該当値テキスト"/>
        <xdr:cNvSpPr txBox="1"/>
      </xdr:nvSpPr>
      <xdr:spPr>
        <a:xfrm>
          <a:off x="10528300" y="886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161572</xdr:rowOff>
    </xdr:from>
    <xdr:to>
      <xdr:col>50</xdr:col>
      <xdr:colOff>165100</xdr:colOff>
      <xdr:row>56</xdr:row>
      <xdr:rowOff>91722</xdr:rowOff>
    </xdr:to>
    <xdr:sp macro="" textlink="">
      <xdr:nvSpPr>
        <xdr:cNvPr id="368" name="楕円 367"/>
        <xdr:cNvSpPr/>
      </xdr:nvSpPr>
      <xdr:spPr>
        <a:xfrm>
          <a:off x="9588500" y="9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82849</xdr:rowOff>
    </xdr:from>
    <xdr:ext cx="534377" cy="259045"/>
    <xdr:sp macro="" textlink="">
      <xdr:nvSpPr>
        <xdr:cNvPr id="369" name="テキスト ボックス 368"/>
        <xdr:cNvSpPr txBox="1"/>
      </xdr:nvSpPr>
      <xdr:spPr>
        <a:xfrm>
          <a:off x="9372111" y="9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51136</xdr:rowOff>
    </xdr:from>
    <xdr:to>
      <xdr:col>46</xdr:col>
      <xdr:colOff>38100</xdr:colOff>
      <xdr:row>56</xdr:row>
      <xdr:rowOff>152736</xdr:rowOff>
    </xdr:to>
    <xdr:sp macro="" textlink="">
      <xdr:nvSpPr>
        <xdr:cNvPr id="370" name="楕円 369"/>
        <xdr:cNvSpPr/>
      </xdr:nvSpPr>
      <xdr:spPr>
        <a:xfrm>
          <a:off x="86995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143863</xdr:rowOff>
    </xdr:from>
    <xdr:ext cx="534377" cy="259045"/>
    <xdr:sp macro="" textlink="">
      <xdr:nvSpPr>
        <xdr:cNvPr id="371" name="テキスト ボックス 370"/>
        <xdr:cNvSpPr txBox="1"/>
      </xdr:nvSpPr>
      <xdr:spPr>
        <a:xfrm>
          <a:off x="8483111" y="97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1484</xdr:rowOff>
    </xdr:from>
    <xdr:to>
      <xdr:col>41</xdr:col>
      <xdr:colOff>101600</xdr:colOff>
      <xdr:row>56</xdr:row>
      <xdr:rowOff>103084</xdr:rowOff>
    </xdr:to>
    <xdr:sp macro="" textlink="">
      <xdr:nvSpPr>
        <xdr:cNvPr id="372" name="楕円 371"/>
        <xdr:cNvSpPr/>
      </xdr:nvSpPr>
      <xdr:spPr>
        <a:xfrm>
          <a:off x="7810500" y="960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94211</xdr:rowOff>
    </xdr:from>
    <xdr:ext cx="534377" cy="259045"/>
    <xdr:sp macro="" textlink="">
      <xdr:nvSpPr>
        <xdr:cNvPr id="373" name="テキスト ボックス 372"/>
        <xdr:cNvSpPr txBox="1"/>
      </xdr:nvSpPr>
      <xdr:spPr>
        <a:xfrm>
          <a:off x="7594111" y="96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128882</xdr:rowOff>
    </xdr:from>
    <xdr:to>
      <xdr:col>36</xdr:col>
      <xdr:colOff>165100</xdr:colOff>
      <xdr:row>56</xdr:row>
      <xdr:rowOff>59032</xdr:rowOff>
    </xdr:to>
    <xdr:sp macro="" textlink="">
      <xdr:nvSpPr>
        <xdr:cNvPr id="374" name="楕円 373"/>
        <xdr:cNvSpPr/>
      </xdr:nvSpPr>
      <xdr:spPr>
        <a:xfrm>
          <a:off x="6921500" y="955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75559</xdr:rowOff>
    </xdr:from>
    <xdr:ext cx="534377" cy="259045"/>
    <xdr:sp macro="" textlink="">
      <xdr:nvSpPr>
        <xdr:cNvPr id="375" name="テキスト ボックス 374"/>
        <xdr:cNvSpPr txBox="1"/>
      </xdr:nvSpPr>
      <xdr:spPr>
        <a:xfrm>
          <a:off x="6705111" y="93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54927</xdr:rowOff>
    </xdr:from>
    <xdr:to>
      <xdr:col>55</xdr:col>
      <xdr:colOff>0</xdr:colOff>
      <xdr:row>77</xdr:row>
      <xdr:rowOff>57214</xdr:rowOff>
    </xdr:to>
    <xdr:cxnSp macro="">
      <xdr:nvCxnSpPr>
        <xdr:cNvPr id="404" name="直線コネクタ 403"/>
        <xdr:cNvCxnSpPr/>
      </xdr:nvCxnSpPr>
      <xdr:spPr>
        <a:xfrm>
          <a:off x="9639300" y="1325657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54927</xdr:rowOff>
    </xdr:from>
    <xdr:to>
      <xdr:col>50</xdr:col>
      <xdr:colOff>114300</xdr:colOff>
      <xdr:row>77</xdr:row>
      <xdr:rowOff>82359</xdr:rowOff>
    </xdr:to>
    <xdr:cxnSp macro="">
      <xdr:nvCxnSpPr>
        <xdr:cNvPr id="407" name="直線コネクタ 406"/>
        <xdr:cNvCxnSpPr/>
      </xdr:nvCxnSpPr>
      <xdr:spPr>
        <a:xfrm flipV="1">
          <a:off x="8750300" y="1325657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81026</xdr:rowOff>
    </xdr:from>
    <xdr:to>
      <xdr:col>45</xdr:col>
      <xdr:colOff>177800</xdr:colOff>
      <xdr:row>77</xdr:row>
      <xdr:rowOff>82359</xdr:rowOff>
    </xdr:to>
    <xdr:cxnSp macro="">
      <xdr:nvCxnSpPr>
        <xdr:cNvPr id="410" name="直線コネクタ 409"/>
        <xdr:cNvCxnSpPr/>
      </xdr:nvCxnSpPr>
      <xdr:spPr>
        <a:xfrm>
          <a:off x="7861300" y="132826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18275</xdr:rowOff>
    </xdr:from>
    <xdr:to>
      <xdr:col>41</xdr:col>
      <xdr:colOff>50800</xdr:colOff>
      <xdr:row>77</xdr:row>
      <xdr:rowOff>81026</xdr:rowOff>
    </xdr:to>
    <xdr:cxnSp macro="">
      <xdr:nvCxnSpPr>
        <xdr:cNvPr id="413" name="直線コネクタ 412"/>
        <xdr:cNvCxnSpPr/>
      </xdr:nvCxnSpPr>
      <xdr:spPr>
        <a:xfrm>
          <a:off x="6972300" y="13219925"/>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87833</xdr:rowOff>
    </xdr:from>
    <xdr:to>
      <xdr:col>36</xdr:col>
      <xdr:colOff>165100</xdr:colOff>
      <xdr:row>78</xdr:row>
      <xdr:rowOff>17983</xdr:rowOff>
    </xdr:to>
    <xdr:sp macro="" textlink="">
      <xdr:nvSpPr>
        <xdr:cNvPr id="416" name="フローチャート: 判断 415"/>
        <xdr:cNvSpPr/>
      </xdr:nvSpPr>
      <xdr:spPr>
        <a:xfrm>
          <a:off x="6921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9110</xdr:rowOff>
    </xdr:from>
    <xdr:ext cx="469744" cy="259045"/>
    <xdr:sp macro="" textlink="">
      <xdr:nvSpPr>
        <xdr:cNvPr id="417" name="テキスト ボックス 416"/>
        <xdr:cNvSpPr txBox="1"/>
      </xdr:nvSpPr>
      <xdr:spPr>
        <a:xfrm>
          <a:off x="6737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6414</xdr:rowOff>
    </xdr:from>
    <xdr:to>
      <xdr:col>55</xdr:col>
      <xdr:colOff>50800</xdr:colOff>
      <xdr:row>77</xdr:row>
      <xdr:rowOff>108014</xdr:rowOff>
    </xdr:to>
    <xdr:sp macro="" textlink="">
      <xdr:nvSpPr>
        <xdr:cNvPr id="423" name="楕円 422"/>
        <xdr:cNvSpPr/>
      </xdr:nvSpPr>
      <xdr:spPr>
        <a:xfrm>
          <a:off x="104267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156291</xdr:rowOff>
    </xdr:from>
    <xdr:ext cx="469744" cy="259045"/>
    <xdr:sp macro="" textlink="">
      <xdr:nvSpPr>
        <xdr:cNvPr id="424" name="商工費該当値テキスト"/>
        <xdr:cNvSpPr txBox="1"/>
      </xdr:nvSpPr>
      <xdr:spPr>
        <a:xfrm>
          <a:off x="10528300" y="1318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4127</xdr:rowOff>
    </xdr:from>
    <xdr:to>
      <xdr:col>50</xdr:col>
      <xdr:colOff>165100</xdr:colOff>
      <xdr:row>77</xdr:row>
      <xdr:rowOff>105727</xdr:rowOff>
    </xdr:to>
    <xdr:sp macro="" textlink="">
      <xdr:nvSpPr>
        <xdr:cNvPr id="425" name="楕円 424"/>
        <xdr:cNvSpPr/>
      </xdr:nvSpPr>
      <xdr:spPr>
        <a:xfrm>
          <a:off x="9588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96854</xdr:rowOff>
    </xdr:from>
    <xdr:ext cx="469744" cy="259045"/>
    <xdr:sp macro="" textlink="">
      <xdr:nvSpPr>
        <xdr:cNvPr id="426" name="テキスト ボックス 425"/>
        <xdr:cNvSpPr txBox="1"/>
      </xdr:nvSpPr>
      <xdr:spPr>
        <a:xfrm>
          <a:off x="9404428" y="1329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31559</xdr:rowOff>
    </xdr:from>
    <xdr:to>
      <xdr:col>46</xdr:col>
      <xdr:colOff>38100</xdr:colOff>
      <xdr:row>77</xdr:row>
      <xdr:rowOff>133159</xdr:rowOff>
    </xdr:to>
    <xdr:sp macro="" textlink="">
      <xdr:nvSpPr>
        <xdr:cNvPr id="427" name="楕円 426"/>
        <xdr:cNvSpPr/>
      </xdr:nvSpPr>
      <xdr:spPr>
        <a:xfrm>
          <a:off x="8699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124286</xdr:rowOff>
    </xdr:from>
    <xdr:ext cx="469744" cy="259045"/>
    <xdr:sp macro="" textlink="">
      <xdr:nvSpPr>
        <xdr:cNvPr id="428" name="テキスト ボックス 427"/>
        <xdr:cNvSpPr txBox="1"/>
      </xdr:nvSpPr>
      <xdr:spPr>
        <a:xfrm>
          <a:off x="8515428" y="133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30226</xdr:rowOff>
    </xdr:from>
    <xdr:to>
      <xdr:col>41</xdr:col>
      <xdr:colOff>101600</xdr:colOff>
      <xdr:row>77</xdr:row>
      <xdr:rowOff>131826</xdr:rowOff>
    </xdr:to>
    <xdr:sp macro="" textlink="">
      <xdr:nvSpPr>
        <xdr:cNvPr id="429" name="楕円 428"/>
        <xdr:cNvSpPr/>
      </xdr:nvSpPr>
      <xdr:spPr>
        <a:xfrm>
          <a:off x="7810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122953</xdr:rowOff>
    </xdr:from>
    <xdr:ext cx="469744" cy="259045"/>
    <xdr:sp macro="" textlink="">
      <xdr:nvSpPr>
        <xdr:cNvPr id="430" name="テキスト ボックス 429"/>
        <xdr:cNvSpPr txBox="1"/>
      </xdr:nvSpPr>
      <xdr:spPr>
        <a:xfrm>
          <a:off x="7626428"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138925</xdr:rowOff>
    </xdr:from>
    <xdr:to>
      <xdr:col>36</xdr:col>
      <xdr:colOff>165100</xdr:colOff>
      <xdr:row>77</xdr:row>
      <xdr:rowOff>69075</xdr:rowOff>
    </xdr:to>
    <xdr:sp macro="" textlink="">
      <xdr:nvSpPr>
        <xdr:cNvPr id="431" name="楕円 430"/>
        <xdr:cNvSpPr/>
      </xdr:nvSpPr>
      <xdr:spPr>
        <a:xfrm>
          <a:off x="6921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85603</xdr:rowOff>
    </xdr:from>
    <xdr:ext cx="469744" cy="259045"/>
    <xdr:sp macro="" textlink="">
      <xdr:nvSpPr>
        <xdr:cNvPr id="432" name="テキスト ボックス 431"/>
        <xdr:cNvSpPr txBox="1"/>
      </xdr:nvSpPr>
      <xdr:spPr>
        <a:xfrm>
          <a:off x="6737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93089</xdr:rowOff>
    </xdr:from>
    <xdr:to>
      <xdr:col>55</xdr:col>
      <xdr:colOff>0</xdr:colOff>
      <xdr:row>97</xdr:row>
      <xdr:rowOff>155977</xdr:rowOff>
    </xdr:to>
    <xdr:cxnSp macro="">
      <xdr:nvCxnSpPr>
        <xdr:cNvPr id="460" name="直線コネクタ 459"/>
        <xdr:cNvCxnSpPr/>
      </xdr:nvCxnSpPr>
      <xdr:spPr>
        <a:xfrm>
          <a:off x="9639300" y="16723739"/>
          <a:ext cx="8382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83258</xdr:rowOff>
    </xdr:from>
    <xdr:to>
      <xdr:col>50</xdr:col>
      <xdr:colOff>114300</xdr:colOff>
      <xdr:row>97</xdr:row>
      <xdr:rowOff>93089</xdr:rowOff>
    </xdr:to>
    <xdr:cxnSp macro="">
      <xdr:nvCxnSpPr>
        <xdr:cNvPr id="463" name="直線コネクタ 462"/>
        <xdr:cNvCxnSpPr/>
      </xdr:nvCxnSpPr>
      <xdr:spPr>
        <a:xfrm>
          <a:off x="8750300" y="16713908"/>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83258</xdr:rowOff>
    </xdr:from>
    <xdr:to>
      <xdr:col>45</xdr:col>
      <xdr:colOff>177800</xdr:colOff>
      <xdr:row>97</xdr:row>
      <xdr:rowOff>130442</xdr:rowOff>
    </xdr:to>
    <xdr:cxnSp macro="">
      <xdr:nvCxnSpPr>
        <xdr:cNvPr id="466" name="直線コネクタ 465"/>
        <xdr:cNvCxnSpPr/>
      </xdr:nvCxnSpPr>
      <xdr:spPr>
        <a:xfrm flipV="1">
          <a:off x="7861300" y="16713908"/>
          <a:ext cx="8890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1694</xdr:rowOff>
    </xdr:from>
    <xdr:to>
      <xdr:col>41</xdr:col>
      <xdr:colOff>50800</xdr:colOff>
      <xdr:row>97</xdr:row>
      <xdr:rowOff>130442</xdr:rowOff>
    </xdr:to>
    <xdr:cxnSp macro="">
      <xdr:nvCxnSpPr>
        <xdr:cNvPr id="469" name="直線コネクタ 468"/>
        <xdr:cNvCxnSpPr/>
      </xdr:nvCxnSpPr>
      <xdr:spPr>
        <a:xfrm>
          <a:off x="6972300" y="16460894"/>
          <a:ext cx="889000" cy="30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4226</xdr:rowOff>
    </xdr:from>
    <xdr:to>
      <xdr:col>36</xdr:col>
      <xdr:colOff>165100</xdr:colOff>
      <xdr:row>96</xdr:row>
      <xdr:rowOff>105826</xdr:rowOff>
    </xdr:to>
    <xdr:sp macro="" textlink="">
      <xdr:nvSpPr>
        <xdr:cNvPr id="472" name="フローチャート: 判断 471"/>
        <xdr:cNvSpPr/>
      </xdr:nvSpPr>
      <xdr:spPr>
        <a:xfrm>
          <a:off x="6921500" y="1646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96953</xdr:rowOff>
    </xdr:from>
    <xdr:ext cx="534377" cy="259045"/>
    <xdr:sp macro="" textlink="">
      <xdr:nvSpPr>
        <xdr:cNvPr id="473" name="テキスト ボックス 472"/>
        <xdr:cNvSpPr txBox="1"/>
      </xdr:nvSpPr>
      <xdr:spPr>
        <a:xfrm>
          <a:off x="6705111" y="1655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105177</xdr:rowOff>
    </xdr:from>
    <xdr:to>
      <xdr:col>55</xdr:col>
      <xdr:colOff>50800</xdr:colOff>
      <xdr:row>98</xdr:row>
      <xdr:rowOff>35327</xdr:rowOff>
    </xdr:to>
    <xdr:sp macro="" textlink="">
      <xdr:nvSpPr>
        <xdr:cNvPr id="479" name="楕円 478"/>
        <xdr:cNvSpPr/>
      </xdr:nvSpPr>
      <xdr:spPr>
        <a:xfrm>
          <a:off x="10426700" y="167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83604</xdr:rowOff>
    </xdr:from>
    <xdr:ext cx="534377" cy="259045"/>
    <xdr:sp macro="" textlink="">
      <xdr:nvSpPr>
        <xdr:cNvPr id="480" name="土木費該当値テキスト"/>
        <xdr:cNvSpPr txBox="1"/>
      </xdr:nvSpPr>
      <xdr:spPr>
        <a:xfrm>
          <a:off x="10528300" y="167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42289</xdr:rowOff>
    </xdr:from>
    <xdr:to>
      <xdr:col>50</xdr:col>
      <xdr:colOff>165100</xdr:colOff>
      <xdr:row>97</xdr:row>
      <xdr:rowOff>143889</xdr:rowOff>
    </xdr:to>
    <xdr:sp macro="" textlink="">
      <xdr:nvSpPr>
        <xdr:cNvPr id="481" name="楕円 480"/>
        <xdr:cNvSpPr/>
      </xdr:nvSpPr>
      <xdr:spPr>
        <a:xfrm>
          <a:off x="9588500" y="166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135016</xdr:rowOff>
    </xdr:from>
    <xdr:ext cx="534377" cy="259045"/>
    <xdr:sp macro="" textlink="">
      <xdr:nvSpPr>
        <xdr:cNvPr id="482" name="テキスト ボックス 481"/>
        <xdr:cNvSpPr txBox="1"/>
      </xdr:nvSpPr>
      <xdr:spPr>
        <a:xfrm>
          <a:off x="9372111" y="1676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32458</xdr:rowOff>
    </xdr:from>
    <xdr:to>
      <xdr:col>46</xdr:col>
      <xdr:colOff>38100</xdr:colOff>
      <xdr:row>97</xdr:row>
      <xdr:rowOff>134058</xdr:rowOff>
    </xdr:to>
    <xdr:sp macro="" textlink="">
      <xdr:nvSpPr>
        <xdr:cNvPr id="483" name="楕円 482"/>
        <xdr:cNvSpPr/>
      </xdr:nvSpPr>
      <xdr:spPr>
        <a:xfrm>
          <a:off x="8699500" y="166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125185</xdr:rowOff>
    </xdr:from>
    <xdr:ext cx="534377" cy="259045"/>
    <xdr:sp macro="" textlink="">
      <xdr:nvSpPr>
        <xdr:cNvPr id="484" name="テキスト ボックス 483"/>
        <xdr:cNvSpPr txBox="1"/>
      </xdr:nvSpPr>
      <xdr:spPr>
        <a:xfrm>
          <a:off x="8483111" y="167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79642</xdr:rowOff>
    </xdr:from>
    <xdr:to>
      <xdr:col>41</xdr:col>
      <xdr:colOff>101600</xdr:colOff>
      <xdr:row>98</xdr:row>
      <xdr:rowOff>9792</xdr:rowOff>
    </xdr:to>
    <xdr:sp macro="" textlink="">
      <xdr:nvSpPr>
        <xdr:cNvPr id="485" name="楕円 484"/>
        <xdr:cNvSpPr/>
      </xdr:nvSpPr>
      <xdr:spPr>
        <a:xfrm>
          <a:off x="78105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919</xdr:rowOff>
    </xdr:from>
    <xdr:ext cx="534377" cy="259045"/>
    <xdr:sp macro="" textlink="">
      <xdr:nvSpPr>
        <xdr:cNvPr id="486" name="テキスト ボックス 485"/>
        <xdr:cNvSpPr txBox="1"/>
      </xdr:nvSpPr>
      <xdr:spPr>
        <a:xfrm>
          <a:off x="7594111" y="168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122344</xdr:rowOff>
    </xdr:from>
    <xdr:to>
      <xdr:col>36</xdr:col>
      <xdr:colOff>165100</xdr:colOff>
      <xdr:row>96</xdr:row>
      <xdr:rowOff>52494</xdr:rowOff>
    </xdr:to>
    <xdr:sp macro="" textlink="">
      <xdr:nvSpPr>
        <xdr:cNvPr id="487" name="楕円 486"/>
        <xdr:cNvSpPr/>
      </xdr:nvSpPr>
      <xdr:spPr>
        <a:xfrm>
          <a:off x="6921500" y="164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69021</xdr:rowOff>
    </xdr:from>
    <xdr:ext cx="534377" cy="259045"/>
    <xdr:sp macro="" textlink="">
      <xdr:nvSpPr>
        <xdr:cNvPr id="488" name="テキスト ボックス 487"/>
        <xdr:cNvSpPr txBox="1"/>
      </xdr:nvSpPr>
      <xdr:spPr>
        <a:xfrm>
          <a:off x="6705111" y="1618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158857</xdr:rowOff>
    </xdr:from>
    <xdr:to>
      <xdr:col>85</xdr:col>
      <xdr:colOff>127000</xdr:colOff>
      <xdr:row>37</xdr:row>
      <xdr:rowOff>35139</xdr:rowOff>
    </xdr:to>
    <xdr:cxnSp macro="">
      <xdr:nvCxnSpPr>
        <xdr:cNvPr id="516" name="直線コネクタ 515"/>
        <xdr:cNvCxnSpPr/>
      </xdr:nvCxnSpPr>
      <xdr:spPr>
        <a:xfrm flipV="1">
          <a:off x="15481300" y="6159607"/>
          <a:ext cx="8382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35139</xdr:rowOff>
    </xdr:from>
    <xdr:to>
      <xdr:col>81</xdr:col>
      <xdr:colOff>50800</xdr:colOff>
      <xdr:row>37</xdr:row>
      <xdr:rowOff>64948</xdr:rowOff>
    </xdr:to>
    <xdr:cxnSp macro="">
      <xdr:nvCxnSpPr>
        <xdr:cNvPr id="519" name="直線コネクタ 518"/>
        <xdr:cNvCxnSpPr/>
      </xdr:nvCxnSpPr>
      <xdr:spPr>
        <a:xfrm flipV="1">
          <a:off x="14592300" y="63787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64948</xdr:rowOff>
    </xdr:from>
    <xdr:to>
      <xdr:col>76</xdr:col>
      <xdr:colOff>114300</xdr:colOff>
      <xdr:row>37</xdr:row>
      <xdr:rowOff>94712</xdr:rowOff>
    </xdr:to>
    <xdr:cxnSp macro="">
      <xdr:nvCxnSpPr>
        <xdr:cNvPr id="522" name="直線コネクタ 521"/>
        <xdr:cNvCxnSpPr/>
      </xdr:nvCxnSpPr>
      <xdr:spPr>
        <a:xfrm flipV="1">
          <a:off x="13703300" y="6408598"/>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94712</xdr:rowOff>
    </xdr:from>
    <xdr:to>
      <xdr:col>71</xdr:col>
      <xdr:colOff>177800</xdr:colOff>
      <xdr:row>37</xdr:row>
      <xdr:rowOff>117800</xdr:rowOff>
    </xdr:to>
    <xdr:cxnSp macro="">
      <xdr:nvCxnSpPr>
        <xdr:cNvPr id="525" name="直線コネクタ 524"/>
        <xdr:cNvCxnSpPr/>
      </xdr:nvCxnSpPr>
      <xdr:spPr>
        <a:xfrm flipV="1">
          <a:off x="12814300" y="6438362"/>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153685</xdr:rowOff>
    </xdr:from>
    <xdr:to>
      <xdr:col>67</xdr:col>
      <xdr:colOff>101600</xdr:colOff>
      <xdr:row>37</xdr:row>
      <xdr:rowOff>83835</xdr:rowOff>
    </xdr:to>
    <xdr:sp macro="" textlink="">
      <xdr:nvSpPr>
        <xdr:cNvPr id="528" name="フローチャート: 判断 527"/>
        <xdr:cNvSpPr/>
      </xdr:nvSpPr>
      <xdr:spPr>
        <a:xfrm>
          <a:off x="12763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100362</xdr:rowOff>
    </xdr:from>
    <xdr:ext cx="534377" cy="259045"/>
    <xdr:sp macro="" textlink="">
      <xdr:nvSpPr>
        <xdr:cNvPr id="529" name="テキスト ボックス 528"/>
        <xdr:cNvSpPr txBox="1"/>
      </xdr:nvSpPr>
      <xdr:spPr>
        <a:xfrm>
          <a:off x="12547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108057</xdr:rowOff>
    </xdr:from>
    <xdr:to>
      <xdr:col>85</xdr:col>
      <xdr:colOff>177800</xdr:colOff>
      <xdr:row>36</xdr:row>
      <xdr:rowOff>38207</xdr:rowOff>
    </xdr:to>
    <xdr:sp macro="" textlink="">
      <xdr:nvSpPr>
        <xdr:cNvPr id="535" name="楕円 534"/>
        <xdr:cNvSpPr/>
      </xdr:nvSpPr>
      <xdr:spPr>
        <a:xfrm>
          <a:off x="162687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130934</xdr:rowOff>
    </xdr:from>
    <xdr:ext cx="534377" cy="259045"/>
    <xdr:sp macro="" textlink="">
      <xdr:nvSpPr>
        <xdr:cNvPr id="536" name="消防費該当値テキスト"/>
        <xdr:cNvSpPr txBox="1"/>
      </xdr:nvSpPr>
      <xdr:spPr>
        <a:xfrm>
          <a:off x="16370300" y="5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155789</xdr:rowOff>
    </xdr:from>
    <xdr:to>
      <xdr:col>81</xdr:col>
      <xdr:colOff>101600</xdr:colOff>
      <xdr:row>37</xdr:row>
      <xdr:rowOff>85939</xdr:rowOff>
    </xdr:to>
    <xdr:sp macro="" textlink="">
      <xdr:nvSpPr>
        <xdr:cNvPr id="537" name="楕円 536"/>
        <xdr:cNvSpPr/>
      </xdr:nvSpPr>
      <xdr:spPr>
        <a:xfrm>
          <a:off x="15430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77066</xdr:rowOff>
    </xdr:from>
    <xdr:ext cx="534377" cy="259045"/>
    <xdr:sp macro="" textlink="">
      <xdr:nvSpPr>
        <xdr:cNvPr id="538" name="テキスト ボックス 537"/>
        <xdr:cNvSpPr txBox="1"/>
      </xdr:nvSpPr>
      <xdr:spPr>
        <a:xfrm>
          <a:off x="15214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14148</xdr:rowOff>
    </xdr:from>
    <xdr:to>
      <xdr:col>76</xdr:col>
      <xdr:colOff>165100</xdr:colOff>
      <xdr:row>37</xdr:row>
      <xdr:rowOff>115748</xdr:rowOff>
    </xdr:to>
    <xdr:sp macro="" textlink="">
      <xdr:nvSpPr>
        <xdr:cNvPr id="539" name="楕円 538"/>
        <xdr:cNvSpPr/>
      </xdr:nvSpPr>
      <xdr:spPr>
        <a:xfrm>
          <a:off x="14541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106875</xdr:rowOff>
    </xdr:from>
    <xdr:ext cx="534377" cy="259045"/>
    <xdr:sp macro="" textlink="">
      <xdr:nvSpPr>
        <xdr:cNvPr id="540" name="テキスト ボックス 539"/>
        <xdr:cNvSpPr txBox="1"/>
      </xdr:nvSpPr>
      <xdr:spPr>
        <a:xfrm>
          <a:off x="14325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43912</xdr:rowOff>
    </xdr:from>
    <xdr:to>
      <xdr:col>72</xdr:col>
      <xdr:colOff>38100</xdr:colOff>
      <xdr:row>37</xdr:row>
      <xdr:rowOff>145512</xdr:rowOff>
    </xdr:to>
    <xdr:sp macro="" textlink="">
      <xdr:nvSpPr>
        <xdr:cNvPr id="541" name="楕円 540"/>
        <xdr:cNvSpPr/>
      </xdr:nvSpPr>
      <xdr:spPr>
        <a:xfrm>
          <a:off x="13652500" y="638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136638</xdr:rowOff>
    </xdr:from>
    <xdr:ext cx="534377" cy="259045"/>
    <xdr:sp macro="" textlink="">
      <xdr:nvSpPr>
        <xdr:cNvPr id="542" name="テキスト ボックス 541"/>
        <xdr:cNvSpPr txBox="1"/>
      </xdr:nvSpPr>
      <xdr:spPr>
        <a:xfrm>
          <a:off x="13436111" y="64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67000</xdr:rowOff>
    </xdr:from>
    <xdr:to>
      <xdr:col>67</xdr:col>
      <xdr:colOff>101600</xdr:colOff>
      <xdr:row>37</xdr:row>
      <xdr:rowOff>168601</xdr:rowOff>
    </xdr:to>
    <xdr:sp macro="" textlink="">
      <xdr:nvSpPr>
        <xdr:cNvPr id="543" name="楕円 542"/>
        <xdr:cNvSpPr/>
      </xdr:nvSpPr>
      <xdr:spPr>
        <a:xfrm>
          <a:off x="12763500" y="641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159727</xdr:rowOff>
    </xdr:from>
    <xdr:ext cx="534377" cy="259045"/>
    <xdr:sp macro="" textlink="">
      <xdr:nvSpPr>
        <xdr:cNvPr id="544" name="テキスト ボックス 543"/>
        <xdr:cNvSpPr txBox="1"/>
      </xdr:nvSpPr>
      <xdr:spPr>
        <a:xfrm>
          <a:off x="12547111" y="65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80770</xdr:rowOff>
    </xdr:from>
    <xdr:to>
      <xdr:col>85</xdr:col>
      <xdr:colOff>127000</xdr:colOff>
      <xdr:row>57</xdr:row>
      <xdr:rowOff>74108</xdr:rowOff>
    </xdr:to>
    <xdr:cxnSp macro="">
      <xdr:nvCxnSpPr>
        <xdr:cNvPr id="576" name="直線コネクタ 575"/>
        <xdr:cNvCxnSpPr/>
      </xdr:nvCxnSpPr>
      <xdr:spPr>
        <a:xfrm>
          <a:off x="15481300" y="9681970"/>
          <a:ext cx="838200" cy="16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79954</xdr:rowOff>
    </xdr:from>
    <xdr:to>
      <xdr:col>81</xdr:col>
      <xdr:colOff>50800</xdr:colOff>
      <xdr:row>56</xdr:row>
      <xdr:rowOff>80770</xdr:rowOff>
    </xdr:to>
    <xdr:cxnSp macro="">
      <xdr:nvCxnSpPr>
        <xdr:cNvPr id="579" name="直線コネクタ 578"/>
        <xdr:cNvCxnSpPr/>
      </xdr:nvCxnSpPr>
      <xdr:spPr>
        <a:xfrm>
          <a:off x="14592300" y="9509704"/>
          <a:ext cx="889000" cy="1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79954</xdr:rowOff>
    </xdr:from>
    <xdr:to>
      <xdr:col>76</xdr:col>
      <xdr:colOff>114300</xdr:colOff>
      <xdr:row>57</xdr:row>
      <xdr:rowOff>110815</xdr:rowOff>
    </xdr:to>
    <xdr:cxnSp macro="">
      <xdr:nvCxnSpPr>
        <xdr:cNvPr id="582" name="直線コネクタ 581"/>
        <xdr:cNvCxnSpPr/>
      </xdr:nvCxnSpPr>
      <xdr:spPr>
        <a:xfrm flipV="1">
          <a:off x="13703300" y="9509704"/>
          <a:ext cx="889000" cy="3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161596</xdr:rowOff>
    </xdr:from>
    <xdr:to>
      <xdr:col>71</xdr:col>
      <xdr:colOff>177800</xdr:colOff>
      <xdr:row>57</xdr:row>
      <xdr:rowOff>110815</xdr:rowOff>
    </xdr:to>
    <xdr:cxnSp macro="">
      <xdr:nvCxnSpPr>
        <xdr:cNvPr id="585" name="直線コネクタ 584"/>
        <xdr:cNvCxnSpPr/>
      </xdr:nvCxnSpPr>
      <xdr:spPr>
        <a:xfrm>
          <a:off x="12814300" y="9762796"/>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137461</xdr:rowOff>
    </xdr:from>
    <xdr:to>
      <xdr:col>67</xdr:col>
      <xdr:colOff>101600</xdr:colOff>
      <xdr:row>57</xdr:row>
      <xdr:rowOff>67611</xdr:rowOff>
    </xdr:to>
    <xdr:sp macro="" textlink="">
      <xdr:nvSpPr>
        <xdr:cNvPr id="588" name="フローチャート: 判断 587"/>
        <xdr:cNvSpPr/>
      </xdr:nvSpPr>
      <xdr:spPr>
        <a:xfrm>
          <a:off x="12763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58738</xdr:rowOff>
    </xdr:from>
    <xdr:ext cx="534377" cy="259045"/>
    <xdr:sp macro="" textlink="">
      <xdr:nvSpPr>
        <xdr:cNvPr id="589" name="テキスト ボックス 588"/>
        <xdr:cNvSpPr txBox="1"/>
      </xdr:nvSpPr>
      <xdr:spPr>
        <a:xfrm>
          <a:off x="12547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23308</xdr:rowOff>
    </xdr:from>
    <xdr:to>
      <xdr:col>85</xdr:col>
      <xdr:colOff>177800</xdr:colOff>
      <xdr:row>57</xdr:row>
      <xdr:rowOff>124908</xdr:rowOff>
    </xdr:to>
    <xdr:sp macro="" textlink="">
      <xdr:nvSpPr>
        <xdr:cNvPr id="595" name="楕円 594"/>
        <xdr:cNvSpPr/>
      </xdr:nvSpPr>
      <xdr:spPr>
        <a:xfrm>
          <a:off x="16268700" y="9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1735</xdr:rowOff>
    </xdr:from>
    <xdr:ext cx="534377" cy="259045"/>
    <xdr:sp macro="" textlink="">
      <xdr:nvSpPr>
        <xdr:cNvPr id="596" name="教育費該当値テキスト"/>
        <xdr:cNvSpPr txBox="1"/>
      </xdr:nvSpPr>
      <xdr:spPr>
        <a:xfrm>
          <a:off x="16370300" y="977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29970</xdr:rowOff>
    </xdr:from>
    <xdr:to>
      <xdr:col>81</xdr:col>
      <xdr:colOff>101600</xdr:colOff>
      <xdr:row>56</xdr:row>
      <xdr:rowOff>131570</xdr:rowOff>
    </xdr:to>
    <xdr:sp macro="" textlink="">
      <xdr:nvSpPr>
        <xdr:cNvPr id="597" name="楕円 596"/>
        <xdr:cNvSpPr/>
      </xdr:nvSpPr>
      <xdr:spPr>
        <a:xfrm>
          <a:off x="15430500" y="9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148097</xdr:rowOff>
    </xdr:from>
    <xdr:ext cx="534377" cy="259045"/>
    <xdr:sp macro="" textlink="">
      <xdr:nvSpPr>
        <xdr:cNvPr id="598" name="テキスト ボックス 597"/>
        <xdr:cNvSpPr txBox="1"/>
      </xdr:nvSpPr>
      <xdr:spPr>
        <a:xfrm>
          <a:off x="15214111" y="94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29154</xdr:rowOff>
    </xdr:from>
    <xdr:to>
      <xdr:col>76</xdr:col>
      <xdr:colOff>165100</xdr:colOff>
      <xdr:row>55</xdr:row>
      <xdr:rowOff>130754</xdr:rowOff>
    </xdr:to>
    <xdr:sp macro="" textlink="">
      <xdr:nvSpPr>
        <xdr:cNvPr id="599" name="楕円 598"/>
        <xdr:cNvSpPr/>
      </xdr:nvSpPr>
      <xdr:spPr>
        <a:xfrm>
          <a:off x="14541500" y="9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147281</xdr:rowOff>
    </xdr:from>
    <xdr:ext cx="534377" cy="259045"/>
    <xdr:sp macro="" textlink="">
      <xdr:nvSpPr>
        <xdr:cNvPr id="600" name="テキスト ボックス 599"/>
        <xdr:cNvSpPr txBox="1"/>
      </xdr:nvSpPr>
      <xdr:spPr>
        <a:xfrm>
          <a:off x="14325111" y="92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60015</xdr:rowOff>
    </xdr:from>
    <xdr:to>
      <xdr:col>72</xdr:col>
      <xdr:colOff>38100</xdr:colOff>
      <xdr:row>57</xdr:row>
      <xdr:rowOff>161615</xdr:rowOff>
    </xdr:to>
    <xdr:sp macro="" textlink="">
      <xdr:nvSpPr>
        <xdr:cNvPr id="601" name="楕円 600"/>
        <xdr:cNvSpPr/>
      </xdr:nvSpPr>
      <xdr:spPr>
        <a:xfrm>
          <a:off x="136525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152742</xdr:rowOff>
    </xdr:from>
    <xdr:ext cx="534377" cy="259045"/>
    <xdr:sp macro="" textlink="">
      <xdr:nvSpPr>
        <xdr:cNvPr id="602" name="テキスト ボックス 601"/>
        <xdr:cNvSpPr txBox="1"/>
      </xdr:nvSpPr>
      <xdr:spPr>
        <a:xfrm>
          <a:off x="13436111" y="99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110796</xdr:rowOff>
    </xdr:from>
    <xdr:to>
      <xdr:col>67</xdr:col>
      <xdr:colOff>101600</xdr:colOff>
      <xdr:row>57</xdr:row>
      <xdr:rowOff>40946</xdr:rowOff>
    </xdr:to>
    <xdr:sp macro="" textlink="">
      <xdr:nvSpPr>
        <xdr:cNvPr id="603" name="楕円 602"/>
        <xdr:cNvSpPr/>
      </xdr:nvSpPr>
      <xdr:spPr>
        <a:xfrm>
          <a:off x="12763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57473</xdr:rowOff>
    </xdr:from>
    <xdr:ext cx="534377" cy="259045"/>
    <xdr:sp macro="" textlink="">
      <xdr:nvSpPr>
        <xdr:cNvPr id="604" name="テキスト ボックス 603"/>
        <xdr:cNvSpPr txBox="1"/>
      </xdr:nvSpPr>
      <xdr:spPr>
        <a:xfrm>
          <a:off x="12547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134716</xdr:rowOff>
    </xdr:from>
    <xdr:to>
      <xdr:col>85</xdr:col>
      <xdr:colOff>127000</xdr:colOff>
      <xdr:row>78</xdr:row>
      <xdr:rowOff>138237</xdr:rowOff>
    </xdr:to>
    <xdr:cxnSp macro="">
      <xdr:nvCxnSpPr>
        <xdr:cNvPr id="631" name="直線コネクタ 630"/>
        <xdr:cNvCxnSpPr/>
      </xdr:nvCxnSpPr>
      <xdr:spPr>
        <a:xfrm flipV="1">
          <a:off x="15481300" y="13507816"/>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138237</xdr:rowOff>
    </xdr:from>
    <xdr:to>
      <xdr:col>81</xdr:col>
      <xdr:colOff>50800</xdr:colOff>
      <xdr:row>78</xdr:row>
      <xdr:rowOff>139700</xdr:rowOff>
    </xdr:to>
    <xdr:cxnSp macro="">
      <xdr:nvCxnSpPr>
        <xdr:cNvPr id="634" name="直線コネクタ 633"/>
        <xdr:cNvCxnSpPr/>
      </xdr:nvCxnSpPr>
      <xdr:spPr>
        <a:xfrm flipV="1">
          <a:off x="14592300" y="13511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135220</xdr:rowOff>
    </xdr:from>
    <xdr:to>
      <xdr:col>76</xdr:col>
      <xdr:colOff>114300</xdr:colOff>
      <xdr:row>78</xdr:row>
      <xdr:rowOff>139700</xdr:rowOff>
    </xdr:to>
    <xdr:cxnSp macro="">
      <xdr:nvCxnSpPr>
        <xdr:cNvPr id="637" name="直線コネクタ 636"/>
        <xdr:cNvCxnSpPr/>
      </xdr:nvCxnSpPr>
      <xdr:spPr>
        <a:xfrm>
          <a:off x="13703300" y="13508320"/>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129116</xdr:rowOff>
    </xdr:from>
    <xdr:to>
      <xdr:col>71</xdr:col>
      <xdr:colOff>177800</xdr:colOff>
      <xdr:row>78</xdr:row>
      <xdr:rowOff>135220</xdr:rowOff>
    </xdr:to>
    <xdr:cxnSp macro="">
      <xdr:nvCxnSpPr>
        <xdr:cNvPr id="640" name="直線コネクタ 639"/>
        <xdr:cNvCxnSpPr/>
      </xdr:nvCxnSpPr>
      <xdr:spPr>
        <a:xfrm>
          <a:off x="12814300" y="13502216"/>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67069</xdr:rowOff>
    </xdr:from>
    <xdr:to>
      <xdr:col>67</xdr:col>
      <xdr:colOff>101600</xdr:colOff>
      <xdr:row>78</xdr:row>
      <xdr:rowOff>168669</xdr:rowOff>
    </xdr:to>
    <xdr:sp macro="" textlink="">
      <xdr:nvSpPr>
        <xdr:cNvPr id="643" name="フローチャート: 判断 642"/>
        <xdr:cNvSpPr/>
      </xdr:nvSpPr>
      <xdr:spPr>
        <a:xfrm>
          <a:off x="12763500" y="1344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13746</xdr:rowOff>
    </xdr:from>
    <xdr:ext cx="378565" cy="259045"/>
    <xdr:sp macro="" textlink="">
      <xdr:nvSpPr>
        <xdr:cNvPr id="644" name="テキスト ボックス 643"/>
        <xdr:cNvSpPr txBox="1"/>
      </xdr:nvSpPr>
      <xdr:spPr>
        <a:xfrm>
          <a:off x="12625017" y="132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83916</xdr:rowOff>
    </xdr:from>
    <xdr:to>
      <xdr:col>85</xdr:col>
      <xdr:colOff>177800</xdr:colOff>
      <xdr:row>79</xdr:row>
      <xdr:rowOff>14066</xdr:rowOff>
    </xdr:to>
    <xdr:sp macro="" textlink="">
      <xdr:nvSpPr>
        <xdr:cNvPr id="650" name="楕円 649"/>
        <xdr:cNvSpPr/>
      </xdr:nvSpPr>
      <xdr:spPr>
        <a:xfrm>
          <a:off x="162687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170293</xdr:rowOff>
    </xdr:from>
    <xdr:ext cx="378565" cy="259045"/>
    <xdr:sp macro="" textlink="">
      <xdr:nvSpPr>
        <xdr:cNvPr id="651" name="災害復旧費該当値テキスト"/>
        <xdr:cNvSpPr txBox="1"/>
      </xdr:nvSpPr>
      <xdr:spPr>
        <a:xfrm>
          <a:off x="16370300" y="13371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87437</xdr:rowOff>
    </xdr:from>
    <xdr:to>
      <xdr:col>81</xdr:col>
      <xdr:colOff>101600</xdr:colOff>
      <xdr:row>79</xdr:row>
      <xdr:rowOff>17587</xdr:rowOff>
    </xdr:to>
    <xdr:sp macro="" textlink="">
      <xdr:nvSpPr>
        <xdr:cNvPr id="652" name="楕円 651"/>
        <xdr:cNvSpPr/>
      </xdr:nvSpPr>
      <xdr:spPr>
        <a:xfrm>
          <a:off x="15430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8714</xdr:rowOff>
    </xdr:from>
    <xdr:ext cx="313932" cy="259045"/>
    <xdr:sp macro="" textlink="">
      <xdr:nvSpPr>
        <xdr:cNvPr id="653" name="テキスト ボックス 652"/>
        <xdr:cNvSpPr txBox="1"/>
      </xdr:nvSpPr>
      <xdr:spPr>
        <a:xfrm>
          <a:off x="15324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84420</xdr:rowOff>
    </xdr:from>
    <xdr:to>
      <xdr:col>72</xdr:col>
      <xdr:colOff>38100</xdr:colOff>
      <xdr:row>79</xdr:row>
      <xdr:rowOff>14570</xdr:rowOff>
    </xdr:to>
    <xdr:sp macro="" textlink="">
      <xdr:nvSpPr>
        <xdr:cNvPr id="656" name="楕円 655"/>
        <xdr:cNvSpPr/>
      </xdr:nvSpPr>
      <xdr:spPr>
        <a:xfrm>
          <a:off x="136525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5697</xdr:rowOff>
    </xdr:from>
    <xdr:ext cx="378565" cy="259045"/>
    <xdr:sp macro="" textlink="">
      <xdr:nvSpPr>
        <xdr:cNvPr id="657" name="テキスト ボックス 656"/>
        <xdr:cNvSpPr txBox="1"/>
      </xdr:nvSpPr>
      <xdr:spPr>
        <a:xfrm>
          <a:off x="13514017" y="1355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78316</xdr:rowOff>
    </xdr:from>
    <xdr:to>
      <xdr:col>67</xdr:col>
      <xdr:colOff>101600</xdr:colOff>
      <xdr:row>79</xdr:row>
      <xdr:rowOff>8466</xdr:rowOff>
    </xdr:to>
    <xdr:sp macro="" textlink="">
      <xdr:nvSpPr>
        <xdr:cNvPr id="658" name="楕円 657"/>
        <xdr:cNvSpPr/>
      </xdr:nvSpPr>
      <xdr:spPr>
        <a:xfrm>
          <a:off x="12763500" y="1345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171043</xdr:rowOff>
    </xdr:from>
    <xdr:ext cx="378565" cy="259045"/>
    <xdr:sp macro="" textlink="">
      <xdr:nvSpPr>
        <xdr:cNvPr id="659" name="テキスト ボックス 658"/>
        <xdr:cNvSpPr txBox="1"/>
      </xdr:nvSpPr>
      <xdr:spPr>
        <a:xfrm>
          <a:off x="12625017" y="13544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152330</xdr:rowOff>
    </xdr:from>
    <xdr:to>
      <xdr:col>85</xdr:col>
      <xdr:colOff>127000</xdr:colOff>
      <xdr:row>96</xdr:row>
      <xdr:rowOff>152636</xdr:rowOff>
    </xdr:to>
    <xdr:cxnSp macro="">
      <xdr:nvCxnSpPr>
        <xdr:cNvPr id="688" name="直線コネクタ 687"/>
        <xdr:cNvCxnSpPr/>
      </xdr:nvCxnSpPr>
      <xdr:spPr>
        <a:xfrm flipV="1">
          <a:off x="15481300" y="16611530"/>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129203</xdr:rowOff>
    </xdr:from>
    <xdr:to>
      <xdr:col>81</xdr:col>
      <xdr:colOff>50800</xdr:colOff>
      <xdr:row>96</xdr:row>
      <xdr:rowOff>152636</xdr:rowOff>
    </xdr:to>
    <xdr:cxnSp macro="">
      <xdr:nvCxnSpPr>
        <xdr:cNvPr id="691" name="直線コネクタ 690"/>
        <xdr:cNvCxnSpPr/>
      </xdr:nvCxnSpPr>
      <xdr:spPr>
        <a:xfrm>
          <a:off x="14592300" y="1658840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106992</xdr:rowOff>
    </xdr:from>
    <xdr:to>
      <xdr:col>76</xdr:col>
      <xdr:colOff>114300</xdr:colOff>
      <xdr:row>96</xdr:row>
      <xdr:rowOff>129203</xdr:rowOff>
    </xdr:to>
    <xdr:cxnSp macro="">
      <xdr:nvCxnSpPr>
        <xdr:cNvPr id="694" name="直線コネクタ 693"/>
        <xdr:cNvCxnSpPr/>
      </xdr:nvCxnSpPr>
      <xdr:spPr>
        <a:xfrm>
          <a:off x="13703300" y="16566192"/>
          <a:ext cx="889000" cy="2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106992</xdr:rowOff>
    </xdr:from>
    <xdr:to>
      <xdr:col>71</xdr:col>
      <xdr:colOff>177800</xdr:colOff>
      <xdr:row>96</xdr:row>
      <xdr:rowOff>119926</xdr:rowOff>
    </xdr:to>
    <xdr:cxnSp macro="">
      <xdr:nvCxnSpPr>
        <xdr:cNvPr id="697" name="直線コネクタ 696"/>
        <xdr:cNvCxnSpPr/>
      </xdr:nvCxnSpPr>
      <xdr:spPr>
        <a:xfrm flipV="1">
          <a:off x="12814300" y="16566192"/>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113074</xdr:rowOff>
    </xdr:from>
    <xdr:to>
      <xdr:col>67</xdr:col>
      <xdr:colOff>101600</xdr:colOff>
      <xdr:row>96</xdr:row>
      <xdr:rowOff>43224</xdr:rowOff>
    </xdr:to>
    <xdr:sp macro="" textlink="">
      <xdr:nvSpPr>
        <xdr:cNvPr id="700" name="フローチャート: 判断 699"/>
        <xdr:cNvSpPr/>
      </xdr:nvSpPr>
      <xdr:spPr>
        <a:xfrm>
          <a:off x="12763500" y="1640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59751</xdr:rowOff>
    </xdr:from>
    <xdr:ext cx="534377" cy="259045"/>
    <xdr:sp macro="" textlink="">
      <xdr:nvSpPr>
        <xdr:cNvPr id="701" name="テキスト ボックス 700"/>
        <xdr:cNvSpPr txBox="1"/>
      </xdr:nvSpPr>
      <xdr:spPr>
        <a:xfrm>
          <a:off x="12547111" y="16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101530</xdr:rowOff>
    </xdr:from>
    <xdr:to>
      <xdr:col>85</xdr:col>
      <xdr:colOff>177800</xdr:colOff>
      <xdr:row>97</xdr:row>
      <xdr:rowOff>31680</xdr:rowOff>
    </xdr:to>
    <xdr:sp macro="" textlink="">
      <xdr:nvSpPr>
        <xdr:cNvPr id="707" name="楕円 706"/>
        <xdr:cNvSpPr/>
      </xdr:nvSpPr>
      <xdr:spPr>
        <a:xfrm>
          <a:off x="162687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79957</xdr:rowOff>
    </xdr:from>
    <xdr:ext cx="534377" cy="259045"/>
    <xdr:sp macro="" textlink="">
      <xdr:nvSpPr>
        <xdr:cNvPr id="708" name="公債費該当値テキスト"/>
        <xdr:cNvSpPr txBox="1"/>
      </xdr:nvSpPr>
      <xdr:spPr>
        <a:xfrm>
          <a:off x="16370300" y="165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101836</xdr:rowOff>
    </xdr:from>
    <xdr:to>
      <xdr:col>81</xdr:col>
      <xdr:colOff>101600</xdr:colOff>
      <xdr:row>97</xdr:row>
      <xdr:rowOff>31986</xdr:rowOff>
    </xdr:to>
    <xdr:sp macro="" textlink="">
      <xdr:nvSpPr>
        <xdr:cNvPr id="709" name="楕円 708"/>
        <xdr:cNvSpPr/>
      </xdr:nvSpPr>
      <xdr:spPr>
        <a:xfrm>
          <a:off x="15430500" y="165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23113</xdr:rowOff>
    </xdr:from>
    <xdr:ext cx="534377" cy="259045"/>
    <xdr:sp macro="" textlink="">
      <xdr:nvSpPr>
        <xdr:cNvPr id="710" name="テキスト ボックス 709"/>
        <xdr:cNvSpPr txBox="1"/>
      </xdr:nvSpPr>
      <xdr:spPr>
        <a:xfrm>
          <a:off x="15214111" y="166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78403</xdr:rowOff>
    </xdr:from>
    <xdr:to>
      <xdr:col>76</xdr:col>
      <xdr:colOff>165100</xdr:colOff>
      <xdr:row>97</xdr:row>
      <xdr:rowOff>8553</xdr:rowOff>
    </xdr:to>
    <xdr:sp macro="" textlink="">
      <xdr:nvSpPr>
        <xdr:cNvPr id="711" name="楕円 710"/>
        <xdr:cNvSpPr/>
      </xdr:nvSpPr>
      <xdr:spPr>
        <a:xfrm>
          <a:off x="14541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171130</xdr:rowOff>
    </xdr:from>
    <xdr:ext cx="534377" cy="259045"/>
    <xdr:sp macro="" textlink="">
      <xdr:nvSpPr>
        <xdr:cNvPr id="712" name="テキスト ボックス 711"/>
        <xdr:cNvSpPr txBox="1"/>
      </xdr:nvSpPr>
      <xdr:spPr>
        <a:xfrm>
          <a:off x="14325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56192</xdr:rowOff>
    </xdr:from>
    <xdr:to>
      <xdr:col>72</xdr:col>
      <xdr:colOff>38100</xdr:colOff>
      <xdr:row>96</xdr:row>
      <xdr:rowOff>157792</xdr:rowOff>
    </xdr:to>
    <xdr:sp macro="" textlink="">
      <xdr:nvSpPr>
        <xdr:cNvPr id="713" name="楕円 712"/>
        <xdr:cNvSpPr/>
      </xdr:nvSpPr>
      <xdr:spPr>
        <a:xfrm>
          <a:off x="13652500" y="165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148919</xdr:rowOff>
    </xdr:from>
    <xdr:ext cx="534377" cy="259045"/>
    <xdr:sp macro="" textlink="">
      <xdr:nvSpPr>
        <xdr:cNvPr id="714" name="テキスト ボックス 713"/>
        <xdr:cNvSpPr txBox="1"/>
      </xdr:nvSpPr>
      <xdr:spPr>
        <a:xfrm>
          <a:off x="13436111" y="166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69126</xdr:rowOff>
    </xdr:from>
    <xdr:to>
      <xdr:col>67</xdr:col>
      <xdr:colOff>101600</xdr:colOff>
      <xdr:row>96</xdr:row>
      <xdr:rowOff>170726</xdr:rowOff>
    </xdr:to>
    <xdr:sp macro="" textlink="">
      <xdr:nvSpPr>
        <xdr:cNvPr id="715" name="楕円 714"/>
        <xdr:cNvSpPr/>
      </xdr:nvSpPr>
      <xdr:spPr>
        <a:xfrm>
          <a:off x="12763500" y="16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161853</xdr:rowOff>
    </xdr:from>
    <xdr:ext cx="534377" cy="259045"/>
    <xdr:sp macro="" textlink="">
      <xdr:nvSpPr>
        <xdr:cNvPr id="716" name="テキスト ボックス 715"/>
        <xdr:cNvSpPr txBox="1"/>
      </xdr:nvSpPr>
      <xdr:spPr>
        <a:xfrm>
          <a:off x="12547111" y="166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110998</xdr:rowOff>
    </xdr:from>
    <xdr:to>
      <xdr:col>98</xdr:col>
      <xdr:colOff>38100</xdr:colOff>
      <xdr:row>39</xdr:row>
      <xdr:rowOff>41148</xdr:rowOff>
    </xdr:to>
    <xdr:sp macro="" textlink="">
      <xdr:nvSpPr>
        <xdr:cNvPr id="757" name="フローチャート: 判断 756"/>
        <xdr:cNvSpPr/>
      </xdr:nvSpPr>
      <xdr:spPr>
        <a:xfrm>
          <a:off x="186055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57675</xdr:rowOff>
    </xdr:from>
    <xdr:ext cx="313932" cy="259045"/>
    <xdr:sp macro="" textlink="">
      <xdr:nvSpPr>
        <xdr:cNvPr id="758" name="テキスト ボックス 757"/>
        <xdr:cNvSpPr txBox="1"/>
      </xdr:nvSpPr>
      <xdr:spPr>
        <a:xfrm>
          <a:off x="18499333" y="64013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主に「衛生費」「農林水産業費」「消防費」が類似団体を上回っている。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「衛生費」については、前年度に比べ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一部事務組合で実施している環境施設の建設に係る負担金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が若干減少したことから、減少傾向にある。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道の駅たかねざわ元気あっぷむら新設に係る事業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費の増加に伴い、増加している。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「消防費」については、防災無線デジタル化事業費の増加に伴い、増加している。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施設に係る費用が増加していることから、今後は必要な投資を見極め、健全な財政運営を図っていく。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令和元年度は道の駅たかねざわ元気あっぷむら整備等のため、建設費の財政負担が増加した。財源を基金の取崩しで確保した結果、標準財政規模に対する財政調整基金残高率が</a:t>
          </a:r>
          <a:r>
            <a:rPr kumimoji="1" lang="en-US" altLang="ja-JP" sz="1400">
              <a:latin typeface="ＭＳ ゴシック" pitchFamily="49" charset="-128"/>
              <a:ea typeface="ＭＳ ゴシック" pitchFamily="49" charset="-128"/>
            </a:rPr>
            <a:t>7.32</a:t>
          </a:r>
          <a:r>
            <a:rPr kumimoji="1" lang="ja-JP" altLang="en-US" sz="1400">
              <a:latin typeface="ＭＳ ゴシック" pitchFamily="49" charset="-128"/>
              <a:ea typeface="ＭＳ ゴシック" pitchFamily="49" charset="-128"/>
            </a:rPr>
            <a:t>％減少し、実質単年度収支比率が</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全会計において黒字を確保しており、赤字比率は発生していない。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一般会計は、前年度に比べ実質収支額が増加したことから標準財政規模に対し</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％の増加となっている。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なお、法適化前の公共下水道事業特別会計及び農業集落排水特別会計については、２つの会計を合算した比率が「その他会計（黒字）」に計上されている。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11596580</v>
      </c>
      <c r="BO4" s="462"/>
      <c r="BP4" s="462"/>
      <c r="BQ4" s="462"/>
      <c r="BR4" s="462"/>
      <c r="BS4" s="462"/>
      <c r="BT4" s="462"/>
      <c r="BU4" s="463"/>
      <c r="BV4" s="461">
        <v>11073571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10723701</v>
      </c>
      <c r="BO5" s="467"/>
      <c r="BP5" s="467"/>
      <c r="BQ5" s="467"/>
      <c r="BR5" s="467"/>
      <c r="BS5" s="467"/>
      <c r="BT5" s="467"/>
      <c r="BU5" s="468"/>
      <c r="BV5" s="466">
        <v>10435950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82.3</v>
      </c>
      <c r="CU5" s="437"/>
      <c r="CV5" s="437"/>
      <c r="CW5" s="437"/>
      <c r="CX5" s="437"/>
      <c r="CY5" s="437"/>
      <c r="CZ5" s="437"/>
      <c r="DA5" s="438"/>
      <c r="DB5" s="436">
        <v>84.3</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872879</v>
      </c>
      <c r="BO6" s="467"/>
      <c r="BP6" s="467"/>
      <c r="BQ6" s="467"/>
      <c r="BR6" s="467"/>
      <c r="BS6" s="467"/>
      <c r="BT6" s="467"/>
      <c r="BU6" s="468"/>
      <c r="BV6" s="466">
        <v>637621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87.8</v>
      </c>
      <c r="CU6" s="620"/>
      <c r="CV6" s="620"/>
      <c r="CW6" s="620"/>
      <c r="CX6" s="620"/>
      <c r="CY6" s="620"/>
      <c r="CZ6" s="620"/>
      <c r="DA6" s="621"/>
      <c r="DB6" s="619">
        <v>90.6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159420</v>
      </c>
      <c r="BO7" s="467"/>
      <c r="BP7" s="467"/>
      <c r="BQ7" s="467"/>
      <c r="BR7" s="467"/>
      <c r="BS7" s="467"/>
      <c r="BT7" s="467"/>
      <c r="BU7" s="468"/>
      <c r="BV7" s="466">
        <v>268343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6462286</v>
      </c>
      <c r="CU7" s="467"/>
      <c r="CV7" s="467"/>
      <c r="CW7" s="467"/>
      <c r="CX7" s="467"/>
      <c r="CY7" s="467"/>
      <c r="CZ7" s="467"/>
      <c r="DA7" s="468"/>
      <c r="DB7" s="466">
        <v>6495203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713459</v>
      </c>
      <c r="BO8" s="467"/>
      <c r="BP8" s="467"/>
      <c r="BQ8" s="467"/>
      <c r="BR8" s="467"/>
      <c r="BS8" s="467"/>
      <c r="BT8" s="467"/>
      <c r="BU8" s="468"/>
      <c r="BV8" s="466">
        <v>369278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0.79</v>
      </c>
      <c r="CU8" s="580"/>
      <c r="CV8" s="580"/>
      <c r="CW8" s="580"/>
      <c r="CX8" s="580"/>
      <c r="CY8" s="580"/>
      <c r="CZ8" s="580"/>
      <c r="DA8" s="581"/>
      <c r="DB8" s="579">
        <v>0.78</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29639</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344181</v>
      </c>
      <c r="BO9" s="467"/>
      <c r="BP9" s="467"/>
      <c r="BQ9" s="467"/>
      <c r="BR9" s="467"/>
      <c r="BS9" s="467"/>
      <c r="BT9" s="467"/>
      <c r="BU9" s="468"/>
      <c r="BV9" s="466">
        <v>123022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7.2</v>
      </c>
      <c r="CU9" s="437"/>
      <c r="CV9" s="437"/>
      <c r="CW9" s="437"/>
      <c r="CX9" s="437"/>
      <c r="CY9" s="437"/>
      <c r="CZ9" s="437"/>
      <c r="DA9" s="438"/>
      <c r="DB9" s="436">
        <v>7.4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30436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433</v>
      </c>
      <c r="BO10" s="467"/>
      <c r="BP10" s="467"/>
      <c r="BQ10" s="467"/>
      <c r="BR10" s="467"/>
      <c r="BS10" s="467"/>
      <c r="BT10" s="467"/>
      <c r="BU10" s="468"/>
      <c r="BV10" s="466">
        <v>713</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29522</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480856</v>
      </c>
      <c r="BO12" s="467"/>
      <c r="BP12" s="467"/>
      <c r="BQ12" s="467"/>
      <c r="BR12" s="467"/>
      <c r="BS12" s="467"/>
      <c r="BT12" s="467"/>
      <c r="BU12" s="468"/>
      <c r="BV12" s="466">
        <v>66904</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29101</v>
      </c>
      <c r="S13" s="570"/>
      <c r="T13" s="570"/>
      <c r="U13" s="570"/>
      <c r="V13" s="571"/>
      <c r="W13" s="557" t="s">
        <v>141</v>
      </c>
      <c r="X13" s="479"/>
      <c r="Y13" s="479"/>
      <c r="Z13" s="479"/>
      <c r="AA13" s="479"/>
      <c r="AB13" s="480"/>
      <c r="AC13" s="442">
        <v>1442</v>
      </c>
      <c r="AD13" s="443"/>
      <c r="AE13" s="443"/>
      <c r="AF13" s="443"/>
      <c r="AG13" s="444"/>
      <c r="AH13" s="442">
        <v>1502</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-136242</v>
      </c>
      <c r="BO13" s="467"/>
      <c r="BP13" s="467"/>
      <c r="BQ13" s="467"/>
      <c r="BR13" s="467"/>
      <c r="BS13" s="467"/>
      <c r="BT13" s="467"/>
      <c r="BU13" s="468"/>
      <c r="BV13" s="466">
        <v>56831</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3.1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29755</v>
      </c>
      <c r="S14" s="570"/>
      <c r="T14" s="570"/>
      <c r="U14" s="570"/>
      <c r="V14" s="571"/>
      <c r="W14" s="572"/>
      <c r="X14" s="482"/>
      <c r="Y14" s="482"/>
      <c r="Z14" s="482"/>
      <c r="AA14" s="482"/>
      <c r="AB14" s="483"/>
      <c r="AC14" s="562">
        <v>9.6999999999999993</v>
      </c>
      <c r="AD14" s="563"/>
      <c r="AE14" s="563"/>
      <c r="AF14" s="563"/>
      <c r="AG14" s="564"/>
      <c r="AH14" s="562">
        <v>9.6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139</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29240</v>
      </c>
      <c r="S15" s="570"/>
      <c r="T15" s="570"/>
      <c r="U15" s="570"/>
      <c r="V15" s="571"/>
      <c r="W15" s="557" t="s">
        <v>149</v>
      </c>
      <c r="X15" s="479"/>
      <c r="Y15" s="479"/>
      <c r="Z15" s="479"/>
      <c r="AA15" s="479"/>
      <c r="AB15" s="480"/>
      <c r="AC15" s="442">
        <v>4383</v>
      </c>
      <c r="AD15" s="443"/>
      <c r="AE15" s="443"/>
      <c r="AF15" s="443"/>
      <c r="AG15" s="444"/>
      <c r="AH15" s="442">
        <v>4286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3881990</v>
      </c>
      <c r="BO15" s="462"/>
      <c r="BP15" s="462"/>
      <c r="BQ15" s="462"/>
      <c r="BR15" s="462"/>
      <c r="BS15" s="462"/>
      <c r="BT15" s="462"/>
      <c r="BU15" s="463"/>
      <c r="BV15" s="461">
        <v>3908542</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29.6</v>
      </c>
      <c r="AD16" s="563"/>
      <c r="AE16" s="563"/>
      <c r="AF16" s="563"/>
      <c r="AG16" s="564"/>
      <c r="AH16" s="562">
        <v>27.4</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4987678</v>
      </c>
      <c r="BO16" s="467"/>
      <c r="BP16" s="467"/>
      <c r="BQ16" s="467"/>
      <c r="BR16" s="467"/>
      <c r="BS16" s="467"/>
      <c r="BT16" s="467"/>
      <c r="BU16" s="468"/>
      <c r="BV16" s="466">
        <v>4960089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8975</v>
      </c>
      <c r="AD17" s="443"/>
      <c r="AE17" s="443"/>
      <c r="AF17" s="443"/>
      <c r="AG17" s="444"/>
      <c r="AH17" s="442">
        <v>9839</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4940597</v>
      </c>
      <c r="BO17" s="467"/>
      <c r="BP17" s="467"/>
      <c r="BQ17" s="467"/>
      <c r="BR17" s="467"/>
      <c r="BS17" s="467"/>
      <c r="BT17" s="467"/>
      <c r="BU17" s="468"/>
      <c r="BV17" s="466">
        <v>4968745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70.87</v>
      </c>
      <c r="M18" s="531"/>
      <c r="N18" s="531"/>
      <c r="O18" s="531"/>
      <c r="P18" s="531"/>
      <c r="Q18" s="531"/>
      <c r="R18" s="532"/>
      <c r="S18" s="532"/>
      <c r="T18" s="532"/>
      <c r="U18" s="532"/>
      <c r="V18" s="533"/>
      <c r="W18" s="547"/>
      <c r="X18" s="548"/>
      <c r="Y18" s="548"/>
      <c r="Z18" s="548"/>
      <c r="AA18" s="548"/>
      <c r="AB18" s="558"/>
      <c r="AC18" s="430">
        <v>60.6</v>
      </c>
      <c r="AD18" s="431"/>
      <c r="AE18" s="431"/>
      <c r="AF18" s="431"/>
      <c r="AG18" s="534"/>
      <c r="AH18" s="430">
        <v>63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5544460</v>
      </c>
      <c r="BO18" s="467"/>
      <c r="BP18" s="467"/>
      <c r="BQ18" s="467"/>
      <c r="BR18" s="467"/>
      <c r="BS18" s="467"/>
      <c r="BT18" s="467"/>
      <c r="BU18" s="468"/>
      <c r="BV18" s="466">
        <v>5553820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418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8468629</v>
      </c>
      <c r="BO19" s="467"/>
      <c r="BP19" s="467"/>
      <c r="BQ19" s="467"/>
      <c r="BR19" s="467"/>
      <c r="BS19" s="467"/>
      <c r="BT19" s="467"/>
      <c r="BU19" s="468"/>
      <c r="BV19" s="466">
        <v>8348362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11521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7395850</v>
      </c>
      <c r="BO23" s="467"/>
      <c r="BP23" s="467"/>
      <c r="BQ23" s="467"/>
      <c r="BR23" s="467"/>
      <c r="BS23" s="467"/>
      <c r="BT23" s="467"/>
      <c r="BU23" s="468"/>
      <c r="BV23" s="466">
        <v>7141331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7500</v>
      </c>
      <c r="R24" s="443"/>
      <c r="S24" s="443"/>
      <c r="T24" s="443"/>
      <c r="U24" s="443"/>
      <c r="V24" s="444"/>
      <c r="W24" s="508"/>
      <c r="X24" s="499"/>
      <c r="Y24" s="500"/>
      <c r="Z24" s="439" t="s">
        <v>173</v>
      </c>
      <c r="AA24" s="440"/>
      <c r="AB24" s="440"/>
      <c r="AC24" s="440"/>
      <c r="AD24" s="440"/>
      <c r="AE24" s="440"/>
      <c r="AF24" s="440"/>
      <c r="AG24" s="441"/>
      <c r="AH24" s="442">
        <v>176</v>
      </c>
      <c r="AI24" s="443"/>
      <c r="AJ24" s="443"/>
      <c r="AK24" s="443"/>
      <c r="AL24" s="444"/>
      <c r="AM24" s="442">
        <v>524656</v>
      </c>
      <c r="AN24" s="443"/>
      <c r="AO24" s="443"/>
      <c r="AP24" s="443"/>
      <c r="AQ24" s="443"/>
      <c r="AR24" s="444"/>
      <c r="AS24" s="442">
        <v>2981</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6589893</v>
      </c>
      <c r="BO24" s="467"/>
      <c r="BP24" s="467"/>
      <c r="BQ24" s="467"/>
      <c r="BR24" s="467"/>
      <c r="BS24" s="467"/>
      <c r="BT24" s="467"/>
      <c r="BU24" s="468"/>
      <c r="BV24" s="466">
        <v>6490350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5890</v>
      </c>
      <c r="R25" s="443"/>
      <c r="S25" s="443"/>
      <c r="T25" s="443"/>
      <c r="U25" s="443"/>
      <c r="V25" s="444"/>
      <c r="W25" s="508"/>
      <c r="X25" s="499"/>
      <c r="Y25" s="500"/>
      <c r="Z25" s="439" t="s">
        <v>176</v>
      </c>
      <c r="AA25" s="440"/>
      <c r="AB25" s="440"/>
      <c r="AC25" s="440"/>
      <c r="AD25" s="440"/>
      <c r="AE25" s="440"/>
      <c r="AF25" s="440"/>
      <c r="AG25" s="441"/>
      <c r="AH25" s="442" t="s">
        <v>148</v>
      </c>
      <c r="AI25" s="443"/>
      <c r="AJ25" s="443"/>
      <c r="AK25" s="443"/>
      <c r="AL25" s="444"/>
      <c r="AM25" s="442" t="s">
        <v>148</v>
      </c>
      <c r="AN25" s="443"/>
      <c r="AO25" s="443"/>
      <c r="AP25" s="443"/>
      <c r="AQ25" s="443"/>
      <c r="AR25" s="444"/>
      <c r="AS25" s="442" t="s">
        <v>148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2041013</v>
      </c>
      <c r="BO25" s="462"/>
      <c r="BP25" s="462"/>
      <c r="BQ25" s="462"/>
      <c r="BR25" s="462"/>
      <c r="BS25" s="462"/>
      <c r="BT25" s="462"/>
      <c r="BU25" s="463"/>
      <c r="BV25" s="461">
        <v>2251834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5460</v>
      </c>
      <c r="R26" s="443"/>
      <c r="S26" s="443"/>
      <c r="T26" s="443"/>
      <c r="U26" s="443"/>
      <c r="V26" s="444"/>
      <c r="W26" s="508"/>
      <c r="X26" s="499"/>
      <c r="Y26" s="500"/>
      <c r="Z26" s="439" t="s">
        <v>179</v>
      </c>
      <c r="AA26" s="521"/>
      <c r="AB26" s="521"/>
      <c r="AC26" s="521"/>
      <c r="AD26" s="521"/>
      <c r="AE26" s="521"/>
      <c r="AF26" s="521"/>
      <c r="AG26" s="522"/>
      <c r="AH26" s="442">
        <v>2</v>
      </c>
      <c r="AI26" s="443"/>
      <c r="AJ26" s="443"/>
      <c r="AK26" s="443"/>
      <c r="AL26" s="444"/>
      <c r="AM26" s="442" t="s">
        <v>180</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148</v>
      </c>
      <c r="BO26" s="467"/>
      <c r="BP26" s="467"/>
      <c r="BQ26" s="467"/>
      <c r="BR26" s="467"/>
      <c r="BS26" s="467"/>
      <c r="BT26" s="467"/>
      <c r="BU26" s="468"/>
      <c r="BV26" s="466" t="s">
        <v>148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3450</v>
      </c>
      <c r="R27" s="443"/>
      <c r="S27" s="443"/>
      <c r="T27" s="443"/>
      <c r="U27" s="443"/>
      <c r="V27" s="444"/>
      <c r="W27" s="508"/>
      <c r="X27" s="499"/>
      <c r="Y27" s="500"/>
      <c r="Z27" s="439" t="s">
        <v>183</v>
      </c>
      <c r="AA27" s="440"/>
      <c r="AB27" s="440"/>
      <c r="AC27" s="440"/>
      <c r="AD27" s="440"/>
      <c r="AE27" s="440"/>
      <c r="AF27" s="440"/>
      <c r="AG27" s="441"/>
      <c r="AH27" s="442">
        <v>3</v>
      </c>
      <c r="AI27" s="443"/>
      <c r="AJ27" s="443"/>
      <c r="AK27" s="443"/>
      <c r="AL27" s="444"/>
      <c r="AM27" s="442">
        <v>11556</v>
      </c>
      <c r="AN27" s="443"/>
      <c r="AO27" s="443"/>
      <c r="AP27" s="443"/>
      <c r="AQ27" s="443"/>
      <c r="AR27" s="444"/>
      <c r="AS27" s="442">
        <v>3852</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148</v>
      </c>
      <c r="BO27" s="470"/>
      <c r="BP27" s="470"/>
      <c r="BQ27" s="470"/>
      <c r="BR27" s="470"/>
      <c r="BS27" s="470"/>
      <c r="BT27" s="470"/>
      <c r="BU27" s="471"/>
      <c r="BV27" s="469" t="s">
        <v>148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2700</v>
      </c>
      <c r="R28" s="443"/>
      <c r="S28" s="443"/>
      <c r="T28" s="443"/>
      <c r="U28" s="443"/>
      <c r="V28" s="444"/>
      <c r="W28" s="508"/>
      <c r="X28" s="499"/>
      <c r="Y28" s="500"/>
      <c r="Z28" s="439" t="s">
        <v>186</v>
      </c>
      <c r="AA28" s="440"/>
      <c r="AB28" s="440"/>
      <c r="AC28" s="440"/>
      <c r="AD28" s="440"/>
      <c r="AE28" s="440"/>
      <c r="AF28" s="440"/>
      <c r="AG28" s="441"/>
      <c r="AH28" s="442" t="s">
        <v>148</v>
      </c>
      <c r="AI28" s="443"/>
      <c r="AJ28" s="443"/>
      <c r="AK28" s="443"/>
      <c r="AL28" s="444"/>
      <c r="AM28" s="442" t="s">
        <v>148</v>
      </c>
      <c r="AN28" s="443"/>
      <c r="AO28" s="443"/>
      <c r="AP28" s="443"/>
      <c r="AQ28" s="443"/>
      <c r="AR28" s="444"/>
      <c r="AS28" s="442" t="s">
        <v>148</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996557</v>
      </c>
      <c r="BO28" s="462"/>
      <c r="BP28" s="462"/>
      <c r="BQ28" s="462"/>
      <c r="BR28" s="462"/>
      <c r="BS28" s="462"/>
      <c r="BT28" s="462"/>
      <c r="BU28" s="463"/>
      <c r="BV28" s="461">
        <v>1476980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2400</v>
      </c>
      <c r="R29" s="443"/>
      <c r="S29" s="443"/>
      <c r="T29" s="443"/>
      <c r="U29" s="443"/>
      <c r="V29" s="444"/>
      <c r="W29" s="509"/>
      <c r="X29" s="510"/>
      <c r="Y29" s="511"/>
      <c r="Z29" s="439" t="s">
        <v>189</v>
      </c>
      <c r="AA29" s="440"/>
      <c r="AB29" s="440"/>
      <c r="AC29" s="440"/>
      <c r="AD29" s="440"/>
      <c r="AE29" s="440"/>
      <c r="AF29" s="440"/>
      <c r="AG29" s="441"/>
      <c r="AH29" s="442">
        <v>179</v>
      </c>
      <c r="AI29" s="443"/>
      <c r="AJ29" s="443"/>
      <c r="AK29" s="443"/>
      <c r="AL29" s="444"/>
      <c r="AM29" s="442">
        <v>536212</v>
      </c>
      <c r="AN29" s="443"/>
      <c r="AO29" s="443"/>
      <c r="AP29" s="443"/>
      <c r="AQ29" s="443"/>
      <c r="AR29" s="444"/>
      <c r="AS29" s="442">
        <v>2996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480139</v>
      </c>
      <c r="BO29" s="467"/>
      <c r="BP29" s="467"/>
      <c r="BQ29" s="467"/>
      <c r="BR29" s="467"/>
      <c r="BS29" s="467"/>
      <c r="BT29" s="467"/>
      <c r="BU29" s="468"/>
      <c r="BV29" s="466">
        <v>479967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2045766</v>
      </c>
      <c r="BO30" s="470"/>
      <c r="BP30" s="470"/>
      <c r="BQ30" s="470"/>
      <c r="BR30" s="470"/>
      <c r="BS30" s="470"/>
      <c r="BT30" s="470"/>
      <c r="BU30" s="471"/>
      <c r="BV30" s="469">
        <v>1898420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高根沢町国民健康保険特別会計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高根沢町水道事業会計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塩谷広域行政組合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高根沢町宝積寺駅西第一土地区画整理事業特別会計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高根沢町後期高齢者医療特別会計</v>
      </c>
      <c r="X35" s="424"/>
      <c r="Y35" s="424"/>
      <c r="Z35" s="424"/>
      <c r="AA35" s="424"/>
      <c r="AB35" s="424"/>
      <c r="AC35" s="424"/>
      <c r="AD35" s="424"/>
      <c r="AE35" s="424"/>
      <c r="AF35" s="424"/>
      <c r="AG35" s="424"/>
      <c r="AH35" s="424"/>
      <c r="AI35" s="424"/>
      <c r="AJ35" s="424"/>
      <c r="AK35" s="424"/>
      <c r="AL35" s="214"/>
      <c r="AM35" s="425">
        <f t="shared" ref="AM35:AM43" si="0">IF(AO35="","",AM34+1)</f>
        <v>7</v>
      </c>
      <c r="AN35" s="425"/>
      <c r="AO35" s="424" t="str">
        <f>IF('各会計、関係団体の財政状況及び健全化判断比率'!B32="","",'各会計、関係団体の財政状況及び健全化判断比率'!B32)</f>
        <v>高根沢町下水道事業会計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塩谷地方ふるさと市町村圏基金特別会計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高根沢町介護保険特別会計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栃木県市町村総合事務組合（一般会計）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栃木県市町村総合事務組合（特別会計）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栃木県後期高齢者医療広域連合（一般会計）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栃木県後期高齢者医療広域連合（特別会計）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oHM8b6Y1gNKZHSUFykI983mRdERTl56HrAIgvGwXE5juoUZ4FJAjoFDS8FDDX3lOVKV5cz+whuXdUsxPabiIA==" saltValue="mzEvh78Ll7JbUunbTY5K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48" t="s">
        <v>570</v>
      </c>
      <c r="D34" s="1248"/>
      <c r="E34" s="1249"/>
      <c r="F34" s="32">
        <v>13.06</v>
      </c>
      <c r="G34" s="33">
        <v>14.61</v>
      </c>
      <c r="H34" s="33">
        <v>14.54</v>
      </c>
      <c r="I34" s="33">
        <v>15.46</v>
      </c>
      <c r="J34" s="34">
        <v>17.489999999999998</v>
      </c>
      <c r="K34" s="22"/>
      <c r="L34" s="22"/>
      <c r="M34" s="22"/>
      <c r="N34" s="22"/>
      <c r="O34" s="22"/>
      <c r="P34" s="22"/>
    </row>
    <row r="35" spans="1:16" ht="39" customHeight="1" x14ac:dyDescent="0.15">
      <c r="A35" s="22"/>
      <c r="B35" s="35"/>
      <c r="C35" s="1242" t="s">
        <v>571</v>
      </c>
      <c r="D35" s="1243"/>
      <c r="E35" s="1244"/>
      <c r="F35" s="36">
        <v>4.9400000000000004</v>
      </c>
      <c r="G35" s="37">
        <v>5.3</v>
      </c>
      <c r="H35" s="37">
        <v>3.81</v>
      </c>
      <c r="I35" s="37">
        <v>5.64</v>
      </c>
      <c r="J35" s="38">
        <v>10.96</v>
      </c>
      <c r="K35" s="22"/>
      <c r="L35" s="22"/>
      <c r="M35" s="22"/>
      <c r="N35" s="22"/>
      <c r="O35" s="22"/>
      <c r="P35" s="22"/>
    </row>
    <row r="36" spans="1:16" ht="39" customHeight="1" x14ac:dyDescent="0.15">
      <c r="A36" s="22"/>
      <c r="B36" s="35"/>
      <c r="C36" s="1242" t="s">
        <v>572</v>
      </c>
      <c r="D36" s="1243"/>
      <c r="E36" s="1244"/>
      <c r="F36" s="36" t="s">
        <v>522</v>
      </c>
      <c r="G36" s="37" t="s">
        <v>522</v>
      </c>
      <c r="H36" s="37" t="s">
        <v>522</v>
      </c>
      <c r="I36" s="37">
        <v>1.73</v>
      </c>
      <c r="J36" s="38">
        <v>2.2400000000000002</v>
      </c>
      <c r="K36" s="22"/>
      <c r="L36" s="22"/>
      <c r="M36" s="22"/>
      <c r="N36" s="22"/>
      <c r="O36" s="22"/>
      <c r="P36" s="22"/>
    </row>
    <row r="37" spans="1:16" ht="39" customHeight="1" x14ac:dyDescent="0.15">
      <c r="A37" s="22"/>
      <c r="B37" s="35"/>
      <c r="C37" s="1242" t="s">
        <v>573</v>
      </c>
      <c r="D37" s="1243"/>
      <c r="E37" s="1244"/>
      <c r="F37" s="36">
        <v>0.44</v>
      </c>
      <c r="G37" s="37">
        <v>0.59</v>
      </c>
      <c r="H37" s="37">
        <v>0.77</v>
      </c>
      <c r="I37" s="37">
        <v>0.76</v>
      </c>
      <c r="J37" s="38">
        <v>1.69</v>
      </c>
      <c r="K37" s="22"/>
      <c r="L37" s="22"/>
      <c r="M37" s="22"/>
      <c r="N37" s="22"/>
      <c r="O37" s="22"/>
      <c r="P37" s="22"/>
    </row>
    <row r="38" spans="1:16" ht="39" customHeight="1" x14ac:dyDescent="0.15">
      <c r="A38" s="22"/>
      <c r="B38" s="35"/>
      <c r="C38" s="1242" t="s">
        <v>574</v>
      </c>
      <c r="D38" s="1243"/>
      <c r="E38" s="1244"/>
      <c r="F38" s="36">
        <v>1.1200000000000001</v>
      </c>
      <c r="G38" s="37">
        <v>0.72</v>
      </c>
      <c r="H38" s="37">
        <v>2</v>
      </c>
      <c r="I38" s="37">
        <v>0.83</v>
      </c>
      <c r="J38" s="38">
        <v>0.79</v>
      </c>
      <c r="K38" s="22"/>
      <c r="L38" s="22"/>
      <c r="M38" s="22"/>
      <c r="N38" s="22"/>
      <c r="O38" s="22"/>
      <c r="P38" s="22"/>
    </row>
    <row r="39" spans="1:16" ht="39" customHeight="1" x14ac:dyDescent="0.15">
      <c r="A39" s="22"/>
      <c r="B39" s="35"/>
      <c r="C39" s="1242" t="s">
        <v>575</v>
      </c>
      <c r="D39" s="1243"/>
      <c r="E39" s="1244"/>
      <c r="F39" s="36">
        <v>0.05</v>
      </c>
      <c r="G39" s="37">
        <v>0.06</v>
      </c>
      <c r="H39" s="37">
        <v>0.02</v>
      </c>
      <c r="I39" s="37">
        <v>0.03</v>
      </c>
      <c r="J39" s="38">
        <v>7.0000000000000007E-2</v>
      </c>
      <c r="K39" s="22"/>
      <c r="L39" s="22"/>
      <c r="M39" s="22"/>
      <c r="N39" s="22"/>
      <c r="O39" s="22"/>
      <c r="P39" s="22"/>
    </row>
    <row r="40" spans="1:16" ht="39" customHeight="1" x14ac:dyDescent="0.15">
      <c r="A40" s="22"/>
      <c r="B40" s="35"/>
      <c r="C40" s="1242" t="s">
        <v>576</v>
      </c>
      <c r="D40" s="1243"/>
      <c r="E40" s="1244"/>
      <c r="F40" s="36">
        <v>0.02</v>
      </c>
      <c r="G40" s="37">
        <v>0.09</v>
      </c>
      <c r="H40" s="37">
        <v>0.04</v>
      </c>
      <c r="I40" s="37">
        <v>0.04</v>
      </c>
      <c r="J40" s="38">
        <v>0.03</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577</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578</v>
      </c>
      <c r="D43" s="1246"/>
      <c r="E43" s="1247"/>
      <c r="F43" s="41">
        <v>0.3</v>
      </c>
      <c r="G43" s="42">
        <v>0.3</v>
      </c>
      <c r="H43" s="42">
        <v>0.61</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OBctg3y1ZmwCqQ7vNj9/jJQFC5qlaim0EquRvHKAczvfobZ70bTGZQIbpnlLiLLZ5+aaFmvvjrSP1fJ32XYAQ==" saltValue="Dl2DZDgZtBgO0VP3rNxi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688</v>
      </c>
      <c r="L45" s="60">
        <v>705</v>
      </c>
      <c r="M45" s="60">
        <v>671</v>
      </c>
      <c r="N45" s="60">
        <v>634</v>
      </c>
      <c r="O45" s="61">
        <v>630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15</v>
      </c>
      <c r="F48" s="1252"/>
      <c r="G48" s="1252"/>
      <c r="H48" s="1252"/>
      <c r="I48" s="1252"/>
      <c r="J48" s="1253"/>
      <c r="K48" s="63">
        <v>341</v>
      </c>
      <c r="L48" s="64">
        <v>350</v>
      </c>
      <c r="M48" s="64">
        <v>365</v>
      </c>
      <c r="N48" s="64">
        <v>291</v>
      </c>
      <c r="O48" s="65">
        <v>257</v>
      </c>
      <c r="P48" s="48"/>
      <c r="Q48" s="48"/>
      <c r="R48" s="48"/>
      <c r="S48" s="48"/>
      <c r="T48" s="48"/>
      <c r="U48" s="48"/>
    </row>
    <row r="49" spans="1:21" ht="30.75" customHeight="1" x14ac:dyDescent="0.15">
      <c r="A49" s="48"/>
      <c r="B49" s="1270"/>
      <c r="C49" s="1271"/>
      <c r="D49" s="62"/>
      <c r="E49" s="1252" t="s">
        <v>16</v>
      </c>
      <c r="F49" s="1252"/>
      <c r="G49" s="1252"/>
      <c r="H49" s="1252"/>
      <c r="I49" s="1252"/>
      <c r="J49" s="1253"/>
      <c r="K49" s="63">
        <v>36</v>
      </c>
      <c r="L49" s="64">
        <v>31</v>
      </c>
      <c r="M49" s="64">
        <v>27</v>
      </c>
      <c r="N49" s="64">
        <v>31</v>
      </c>
      <c r="O49" s="65">
        <v>35</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t="s">
        <v>522</v>
      </c>
      <c r="M51" s="64" t="s">
        <v>522</v>
      </c>
      <c r="N51" s="64" t="s">
        <v>522</v>
      </c>
      <c r="O51" s="65" t="s">
        <v>522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791</v>
      </c>
      <c r="L52" s="64">
        <v>840</v>
      </c>
      <c r="M52" s="64">
        <v>873</v>
      </c>
      <c r="N52" s="64">
        <v>871</v>
      </c>
      <c r="O52" s="65">
        <v>854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274</v>
      </c>
      <c r="L53" s="69">
        <v>246</v>
      </c>
      <c r="M53" s="69">
        <v>190</v>
      </c>
      <c r="N53" s="69">
        <v>85</v>
      </c>
      <c r="O53" s="70">
        <v>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598</v>
      </c>
      <c r="L57" s="84" t="s">
        <v>598</v>
      </c>
      <c r="M57" s="84" t="s">
        <v>598</v>
      </c>
      <c r="N57" s="84" t="s">
        <v>598</v>
      </c>
      <c r="O57" s="85" t="s">
        <v>598</v>
      </c>
    </row>
    <row r="58" spans="1:21" ht="31.5" customHeight="1" thickBot="1" x14ac:dyDescent="0.2">
      <c r="B58" s="1260"/>
      <c r="C58" s="1261"/>
      <c r="D58" s="1265" t="s">
        <v>27</v>
      </c>
      <c r="E58" s="1266"/>
      <c r="F58" s="1266"/>
      <c r="G58" s="1266"/>
      <c r="H58" s="1266"/>
      <c r="I58" s="1266"/>
      <c r="J58" s="1267"/>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WZTRHT6aqPRGFRKt4gk7Mgde9mnxoyu+hA8d2OQAOSwopn+3T5O+VvpvxZ1MY1CdRki6BQbN+bSSH0wAERL+A==" saltValue="Goj7DhNulfbIKTZ4NjEZ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88" t="s">
        <v>30</v>
      </c>
      <c r="C41" s="1289"/>
      <c r="D41" s="102"/>
      <c r="E41" s="1290" t="s">
        <v>31</v>
      </c>
      <c r="F41" s="1290"/>
      <c r="G41" s="1290"/>
      <c r="H41" s="1291"/>
      <c r="I41" s="103">
        <v>6703</v>
      </c>
      <c r="J41" s="104">
        <v>6640</v>
      </c>
      <c r="K41" s="104">
        <v>7095</v>
      </c>
      <c r="L41" s="104">
        <v>7141</v>
      </c>
      <c r="M41" s="105">
        <v>7396</v>
      </c>
    </row>
    <row r="42" spans="2:13" ht="27.75" customHeight="1" x14ac:dyDescent="0.15">
      <c r="B42" s="1278"/>
      <c r="C42" s="1279"/>
      <c r="D42" s="106"/>
      <c r="E42" s="1282" t="s">
        <v>32</v>
      </c>
      <c r="F42" s="1282"/>
      <c r="G42" s="1282"/>
      <c r="H42" s="1283"/>
      <c r="I42" s="107" t="s">
        <v>522</v>
      </c>
      <c r="J42" s="108" t="s">
        <v>522</v>
      </c>
      <c r="K42" s="108" t="s">
        <v>522</v>
      </c>
      <c r="L42" s="108" t="s">
        <v>522</v>
      </c>
      <c r="M42" s="109" t="s">
        <v>522</v>
      </c>
    </row>
    <row r="43" spans="2:13" ht="27.75" customHeight="1" x14ac:dyDescent="0.15">
      <c r="B43" s="1278"/>
      <c r="C43" s="1279"/>
      <c r="D43" s="106"/>
      <c r="E43" s="1282" t="s">
        <v>33</v>
      </c>
      <c r="F43" s="1282"/>
      <c r="G43" s="1282"/>
      <c r="H43" s="1283"/>
      <c r="I43" s="107">
        <v>4874</v>
      </c>
      <c r="J43" s="108">
        <v>4808</v>
      </c>
      <c r="K43" s="108">
        <v>4775</v>
      </c>
      <c r="L43" s="108">
        <v>4505</v>
      </c>
      <c r="M43" s="109">
        <v>3865</v>
      </c>
    </row>
    <row r="44" spans="2:13" ht="27.75" customHeight="1" x14ac:dyDescent="0.15">
      <c r="B44" s="1278"/>
      <c r="C44" s="1279"/>
      <c r="D44" s="106"/>
      <c r="E44" s="1282" t="s">
        <v>34</v>
      </c>
      <c r="F44" s="1282"/>
      <c r="G44" s="1282"/>
      <c r="H44" s="1283"/>
      <c r="I44" s="107">
        <v>211</v>
      </c>
      <c r="J44" s="108">
        <v>193</v>
      </c>
      <c r="K44" s="108">
        <v>191</v>
      </c>
      <c r="L44" s="108">
        <v>273</v>
      </c>
      <c r="M44" s="109">
        <v>207</v>
      </c>
    </row>
    <row r="45" spans="2:13" ht="27.75" customHeight="1" x14ac:dyDescent="0.15">
      <c r="B45" s="1278"/>
      <c r="C45" s="1279"/>
      <c r="D45" s="106"/>
      <c r="E45" s="1282" t="s">
        <v>35</v>
      </c>
      <c r="F45" s="1282"/>
      <c r="G45" s="1282"/>
      <c r="H45" s="1283"/>
      <c r="I45" s="107">
        <v>1281</v>
      </c>
      <c r="J45" s="108">
        <v>1202</v>
      </c>
      <c r="K45" s="108">
        <v>1130</v>
      </c>
      <c r="L45" s="108">
        <v>1098</v>
      </c>
      <c r="M45" s="109">
        <v>1053</v>
      </c>
    </row>
    <row r="46" spans="2:13" ht="27.75" customHeight="1" x14ac:dyDescent="0.15">
      <c r="B46" s="1278"/>
      <c r="C46" s="1279"/>
      <c r="D46" s="110"/>
      <c r="E46" s="1282" t="s">
        <v>36</v>
      </c>
      <c r="F46" s="1282"/>
      <c r="G46" s="1282"/>
      <c r="H46" s="1283"/>
      <c r="I46" s="107" t="s">
        <v>522</v>
      </c>
      <c r="J46" s="108" t="s">
        <v>522</v>
      </c>
      <c r="K46" s="108" t="s">
        <v>522</v>
      </c>
      <c r="L46" s="108" t="s">
        <v>522</v>
      </c>
      <c r="M46" s="109" t="s">
        <v>522</v>
      </c>
    </row>
    <row r="47" spans="2:13" ht="27.75" customHeight="1" x14ac:dyDescent="0.15">
      <c r="B47" s="1278"/>
      <c r="C47" s="1279"/>
      <c r="D47" s="111"/>
      <c r="E47" s="1292" t="s">
        <v>37</v>
      </c>
      <c r="F47" s="1293"/>
      <c r="G47" s="1293"/>
      <c r="H47" s="1294"/>
      <c r="I47" s="107" t="s">
        <v>522</v>
      </c>
      <c r="J47" s="108" t="s">
        <v>522</v>
      </c>
      <c r="K47" s="108" t="s">
        <v>522</v>
      </c>
      <c r="L47" s="108" t="s">
        <v>522</v>
      </c>
      <c r="M47" s="109" t="s">
        <v>522</v>
      </c>
    </row>
    <row r="48" spans="2:13" ht="27.75" customHeight="1" x14ac:dyDescent="0.15">
      <c r="B48" s="1278"/>
      <c r="C48" s="1279"/>
      <c r="D48" s="106"/>
      <c r="E48" s="1282" t="s">
        <v>38</v>
      </c>
      <c r="F48" s="1282"/>
      <c r="G48" s="1282"/>
      <c r="H48" s="1283"/>
      <c r="I48" s="107" t="s">
        <v>522</v>
      </c>
      <c r="J48" s="108" t="s">
        <v>522</v>
      </c>
      <c r="K48" s="108" t="s">
        <v>522</v>
      </c>
      <c r="L48" s="108" t="s">
        <v>522</v>
      </c>
      <c r="M48" s="109" t="s">
        <v>522</v>
      </c>
    </row>
    <row r="49" spans="2:13" ht="27.75" customHeight="1" x14ac:dyDescent="0.15">
      <c r="B49" s="1280"/>
      <c r="C49" s="1281"/>
      <c r="D49" s="106"/>
      <c r="E49" s="1282" t="s">
        <v>39</v>
      </c>
      <c r="F49" s="1282"/>
      <c r="G49" s="1282"/>
      <c r="H49" s="1283"/>
      <c r="I49" s="107" t="s">
        <v>522</v>
      </c>
      <c r="J49" s="108" t="s">
        <v>522</v>
      </c>
      <c r="K49" s="108" t="s">
        <v>522</v>
      </c>
      <c r="L49" s="108" t="s">
        <v>522</v>
      </c>
      <c r="M49" s="109" t="s">
        <v>522</v>
      </c>
    </row>
    <row r="50" spans="2:13" ht="27.75" customHeight="1" x14ac:dyDescent="0.15">
      <c r="B50" s="1276" t="s">
        <v>40</v>
      </c>
      <c r="C50" s="1277"/>
      <c r="D50" s="112"/>
      <c r="E50" s="1282" t="s">
        <v>41</v>
      </c>
      <c r="F50" s="1282"/>
      <c r="G50" s="1282"/>
      <c r="H50" s="1283"/>
      <c r="I50" s="107">
        <v>4115</v>
      </c>
      <c r="J50" s="108">
        <v>4208</v>
      </c>
      <c r="K50" s="108">
        <v>4194</v>
      </c>
      <c r="L50" s="108">
        <v>4203</v>
      </c>
      <c r="M50" s="109">
        <v>3887</v>
      </c>
    </row>
    <row r="51" spans="2:13" ht="27.75" customHeight="1" x14ac:dyDescent="0.15">
      <c r="B51" s="1278"/>
      <c r="C51" s="1279"/>
      <c r="D51" s="106"/>
      <c r="E51" s="1282" t="s">
        <v>42</v>
      </c>
      <c r="F51" s="1282"/>
      <c r="G51" s="1282"/>
      <c r="H51" s="1283"/>
      <c r="I51" s="107">
        <v>683</v>
      </c>
      <c r="J51" s="108">
        <v>784</v>
      </c>
      <c r="K51" s="108">
        <v>918</v>
      </c>
      <c r="L51" s="108">
        <v>1057</v>
      </c>
      <c r="M51" s="109">
        <v>981</v>
      </c>
    </row>
    <row r="52" spans="2:13" ht="27.75" customHeight="1" x14ac:dyDescent="0.15">
      <c r="B52" s="1280"/>
      <c r="C52" s="1281"/>
      <c r="D52" s="106"/>
      <c r="E52" s="1282" t="s">
        <v>43</v>
      </c>
      <c r="F52" s="1282"/>
      <c r="G52" s="1282"/>
      <c r="H52" s="1283"/>
      <c r="I52" s="107">
        <v>9310</v>
      </c>
      <c r="J52" s="108">
        <v>9382</v>
      </c>
      <c r="K52" s="108">
        <v>9414</v>
      </c>
      <c r="L52" s="108">
        <v>9484</v>
      </c>
      <c r="M52" s="109">
        <v>9585</v>
      </c>
    </row>
    <row r="53" spans="2:13" ht="27.75" customHeight="1" thickBot="1" x14ac:dyDescent="0.2">
      <c r="B53" s="1284" t="s">
        <v>44</v>
      </c>
      <c r="C53" s="1285"/>
      <c r="D53" s="113"/>
      <c r="E53" s="1286" t="s">
        <v>45</v>
      </c>
      <c r="F53" s="1286"/>
      <c r="G53" s="1286"/>
      <c r="H53" s="1287"/>
      <c r="I53" s="114">
        <v>-1040</v>
      </c>
      <c r="J53" s="115">
        <v>-1529</v>
      </c>
      <c r="K53" s="115">
        <v>-1334</v>
      </c>
      <c r="L53" s="115">
        <v>-1727</v>
      </c>
      <c r="M53" s="116">
        <v>-1932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8ZU6+usHMceHAMioU/QpvV/L8ZYTcMYv0WPv1WnkCgE+cstLKrciz+UwZqhuDORq1umIP1pUOXcT1bgafQ1Q==" saltValue="DJNzTGRB1nfp4Rk8AhPJ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3" t="s">
        <v>48</v>
      </c>
      <c r="D55" s="1303"/>
      <c r="E55" s="1304"/>
      <c r="F55" s="128">
        <v>1543</v>
      </c>
      <c r="G55" s="128">
        <v>1477</v>
      </c>
      <c r="H55" s="129">
        <v>997</v>
      </c>
    </row>
    <row r="56" spans="2:8" ht="52.5" customHeight="1" x14ac:dyDescent="0.15">
      <c r="B56" s="130"/>
      <c r="C56" s="1305" t="s">
        <v>49</v>
      </c>
      <c r="D56" s="1305"/>
      <c r="E56" s="1306"/>
      <c r="F56" s="131">
        <v>479</v>
      </c>
      <c r="G56" s="131">
        <v>480</v>
      </c>
      <c r="H56" s="132">
        <v>480</v>
      </c>
    </row>
    <row r="57" spans="2:8" ht="53.25" customHeight="1" x14ac:dyDescent="0.15">
      <c r="B57" s="130"/>
      <c r="C57" s="1307" t="s">
        <v>50</v>
      </c>
      <c r="D57" s="1307"/>
      <c r="E57" s="1308"/>
      <c r="F57" s="133">
        <v>1985</v>
      </c>
      <c r="G57" s="133">
        <v>1898</v>
      </c>
      <c r="H57" s="134">
        <v>2046</v>
      </c>
    </row>
    <row r="58" spans="2:8" ht="45.75" customHeight="1" x14ac:dyDescent="0.15">
      <c r="B58" s="135"/>
      <c r="C58" s="1295" t="s">
        <v>585</v>
      </c>
      <c r="D58" s="1296"/>
      <c r="E58" s="1297"/>
      <c r="F58" s="136">
        <v>1015</v>
      </c>
      <c r="G58" s="136">
        <v>1016</v>
      </c>
      <c r="H58" s="137">
        <v>1016</v>
      </c>
    </row>
    <row r="59" spans="2:8" ht="45.75" customHeight="1" x14ac:dyDescent="0.15">
      <c r="B59" s="135"/>
      <c r="C59" s="1295" t="s">
        <v>586</v>
      </c>
      <c r="D59" s="1296"/>
      <c r="E59" s="1297"/>
      <c r="F59" s="136">
        <v>540</v>
      </c>
      <c r="G59" s="136">
        <v>482</v>
      </c>
      <c r="H59" s="137">
        <v>452</v>
      </c>
    </row>
    <row r="60" spans="2:8" ht="45.75" customHeight="1" x14ac:dyDescent="0.15">
      <c r="B60" s="135"/>
      <c r="C60" s="1295" t="s">
        <v>588</v>
      </c>
      <c r="D60" s="1296"/>
      <c r="E60" s="1297"/>
      <c r="F60" s="136">
        <v>213</v>
      </c>
      <c r="G60" s="136">
        <v>199</v>
      </c>
      <c r="H60" s="137">
        <v>387</v>
      </c>
    </row>
    <row r="61" spans="2:8" ht="45.75" customHeight="1" x14ac:dyDescent="0.15">
      <c r="B61" s="135"/>
      <c r="C61" s="1295" t="s">
        <v>587</v>
      </c>
      <c r="D61" s="1296"/>
      <c r="E61" s="1297"/>
      <c r="F61" s="136">
        <v>100</v>
      </c>
      <c r="G61" s="136">
        <v>100</v>
      </c>
      <c r="H61" s="137">
        <v>100</v>
      </c>
    </row>
    <row r="62" spans="2:8" ht="45.75" customHeight="1" thickBot="1" x14ac:dyDescent="0.2">
      <c r="B62" s="138"/>
      <c r="C62" s="1298" t="s">
        <v>589</v>
      </c>
      <c r="D62" s="1299"/>
      <c r="E62" s="1300"/>
      <c r="F62" s="139">
        <v>71</v>
      </c>
      <c r="G62" s="139">
        <v>61</v>
      </c>
      <c r="H62" s="140">
        <v>51</v>
      </c>
    </row>
    <row r="63" spans="2:8" ht="52.5" customHeight="1" thickBot="1" x14ac:dyDescent="0.2">
      <c r="B63" s="141"/>
      <c r="C63" s="1301" t="s">
        <v>51</v>
      </c>
      <c r="D63" s="1301"/>
      <c r="E63" s="1302"/>
      <c r="F63" s="142">
        <v>4008</v>
      </c>
      <c r="G63" s="142">
        <v>3855</v>
      </c>
      <c r="H63" s="143">
        <v>3522</v>
      </c>
    </row>
    <row r="64" spans="2:8" ht="15" customHeight="1" x14ac:dyDescent="0.15"/>
  </sheetData>
  <sheetProtection algorithmName="SHA-512" hashValue="YnX2bihnkkoHIFf9s0Oaofw/D8PyI/VdPrMcVtOpXd7Jg/e/iYsyg36XboJP1I/BBWxlhneQmh8dxvtHpy40SA==" saltValue="eUt2GpTABSZDZVhnesBO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603</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604</v>
      </c>
      <c r="AO51" s="1314"/>
      <c r="AP51" s="1314"/>
      <c r="AQ51" s="1314"/>
      <c r="AR51" s="1314"/>
      <c r="AS51" s="1314"/>
      <c r="AT51" s="1314"/>
      <c r="AU51" s="1314"/>
      <c r="AV51" s="1314"/>
      <c r="AW51" s="1314"/>
      <c r="AX51" s="1314"/>
      <c r="AY51" s="1314"/>
      <c r="AZ51" s="1314"/>
      <c r="BA51" s="1314"/>
      <c r="BB51" s="1314" t="s">
        <v>605</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606</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70.900000000000006</v>
      </c>
      <c r="CG53" s="1311"/>
      <c r="CH53" s="1311"/>
      <c r="CI53" s="1311"/>
      <c r="CJ53" s="1311"/>
      <c r="CK53" s="1311"/>
      <c r="CL53" s="1311"/>
      <c r="CM53" s="1311"/>
      <c r="CN53" s="1311">
        <v>71.3</v>
      </c>
      <c r="CO53" s="1311"/>
      <c r="CP53" s="1311"/>
      <c r="CQ53" s="1311"/>
      <c r="CR53" s="1311"/>
      <c r="CS53" s="1311"/>
      <c r="CT53" s="1311"/>
      <c r="CU53" s="1311"/>
      <c r="CV53" s="1311">
        <v>72</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607</v>
      </c>
      <c r="AO55" s="1315"/>
      <c r="AP55" s="1315"/>
      <c r="AQ55" s="1315"/>
      <c r="AR55" s="1315"/>
      <c r="AS55" s="1315"/>
      <c r="AT55" s="1315"/>
      <c r="AU55" s="1315"/>
      <c r="AV55" s="1315"/>
      <c r="AW55" s="1315"/>
      <c r="AX55" s="1315"/>
      <c r="AY55" s="1315"/>
      <c r="AZ55" s="1315"/>
      <c r="BA55" s="1315"/>
      <c r="BB55" s="1314" t="s">
        <v>605</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14</v>
      </c>
      <c r="CG55" s="1311"/>
      <c r="CH55" s="1311"/>
      <c r="CI55" s="1311"/>
      <c r="CJ55" s="1311"/>
      <c r="CK55" s="1311"/>
      <c r="CL55" s="1311"/>
      <c r="CM55" s="1311"/>
      <c r="CN55" s="1311">
        <v>11.4</v>
      </c>
      <c r="CO55" s="1311"/>
      <c r="CP55" s="1311"/>
      <c r="CQ55" s="1311"/>
      <c r="CR55" s="1311"/>
      <c r="CS55" s="1311"/>
      <c r="CT55" s="1311"/>
      <c r="CU55" s="1311"/>
      <c r="CV55" s="1311">
        <v>10.4</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606</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57.8</v>
      </c>
      <c r="CG57" s="1311"/>
      <c r="CH57" s="1311"/>
      <c r="CI57" s="1311"/>
      <c r="CJ57" s="1311"/>
      <c r="CK57" s="1311"/>
      <c r="CL57" s="1311"/>
      <c r="CM57" s="1311"/>
      <c r="CN57" s="1311">
        <v>59.5</v>
      </c>
      <c r="CO57" s="1311"/>
      <c r="CP57" s="1311"/>
      <c r="CQ57" s="1311"/>
      <c r="CR57" s="1311"/>
      <c r="CS57" s="1311"/>
      <c r="CT57" s="1311"/>
      <c r="CU57" s="1311"/>
      <c r="CV57" s="1311">
        <v>60.4</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603</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604</v>
      </c>
      <c r="AO73" s="1314"/>
      <c r="AP73" s="1314"/>
      <c r="AQ73" s="1314"/>
      <c r="AR73" s="1314"/>
      <c r="AS73" s="1314"/>
      <c r="AT73" s="1314"/>
      <c r="AU73" s="1314"/>
      <c r="AV73" s="1314"/>
      <c r="AW73" s="1314"/>
      <c r="AX73" s="1314"/>
      <c r="AY73" s="1314"/>
      <c r="AZ73" s="1314"/>
      <c r="BA73" s="1314"/>
      <c r="BB73" s="1314" t="s">
        <v>605</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4.8</v>
      </c>
      <c r="BQ75" s="1311"/>
      <c r="BR75" s="1311"/>
      <c r="BS75" s="1311"/>
      <c r="BT75" s="1311"/>
      <c r="BU75" s="1311"/>
      <c r="BV75" s="1311"/>
      <c r="BW75" s="1311"/>
      <c r="BX75" s="1311">
        <v>4.5</v>
      </c>
      <c r="BY75" s="1311"/>
      <c r="BZ75" s="1311"/>
      <c r="CA75" s="1311"/>
      <c r="CB75" s="1311"/>
      <c r="CC75" s="1311"/>
      <c r="CD75" s="1311"/>
      <c r="CE75" s="1311"/>
      <c r="CF75" s="1311">
        <v>4.2</v>
      </c>
      <c r="CG75" s="1311"/>
      <c r="CH75" s="1311"/>
      <c r="CI75" s="1311"/>
      <c r="CJ75" s="1311"/>
      <c r="CK75" s="1311"/>
      <c r="CL75" s="1311"/>
      <c r="CM75" s="1311"/>
      <c r="CN75" s="1311">
        <v>3.1</v>
      </c>
      <c r="CO75" s="1311"/>
      <c r="CP75" s="1311"/>
      <c r="CQ75" s="1311"/>
      <c r="CR75" s="1311"/>
      <c r="CS75" s="1311"/>
      <c r="CT75" s="1311"/>
      <c r="CU75" s="1311"/>
      <c r="CV75" s="1311">
        <v>2</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607</v>
      </c>
      <c r="AO77" s="1315"/>
      <c r="AP77" s="1315"/>
      <c r="AQ77" s="1315"/>
      <c r="AR77" s="1315"/>
      <c r="AS77" s="1315"/>
      <c r="AT77" s="1315"/>
      <c r="AU77" s="1315"/>
      <c r="AV77" s="1315"/>
      <c r="AW77" s="1315"/>
      <c r="AX77" s="1315"/>
      <c r="AY77" s="1315"/>
      <c r="AZ77" s="1315"/>
      <c r="BA77" s="1315"/>
      <c r="BB77" s="1314" t="s">
        <v>605</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15.5</v>
      </c>
      <c r="BY77" s="1311"/>
      <c r="BZ77" s="1311"/>
      <c r="CA77" s="1311"/>
      <c r="CB77" s="1311"/>
      <c r="CC77" s="1311"/>
      <c r="CD77" s="1311"/>
      <c r="CE77" s="1311"/>
      <c r="CF77" s="1311">
        <v>14</v>
      </c>
      <c r="CG77" s="1311"/>
      <c r="CH77" s="1311"/>
      <c r="CI77" s="1311"/>
      <c r="CJ77" s="1311"/>
      <c r="CK77" s="1311"/>
      <c r="CL77" s="1311"/>
      <c r="CM77" s="1311"/>
      <c r="CN77" s="1311">
        <v>11.4</v>
      </c>
      <c r="CO77" s="1311"/>
      <c r="CP77" s="1311"/>
      <c r="CQ77" s="1311"/>
      <c r="CR77" s="1311"/>
      <c r="CS77" s="1311"/>
      <c r="CT77" s="1311"/>
      <c r="CU77" s="1311"/>
      <c r="CV77" s="1311">
        <v>10.4</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609</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6.6</v>
      </c>
      <c r="BY79" s="1311"/>
      <c r="BZ79" s="1311"/>
      <c r="CA79" s="1311"/>
      <c r="CB79" s="1311"/>
      <c r="CC79" s="1311"/>
      <c r="CD79" s="1311"/>
      <c r="CE79" s="1311"/>
      <c r="CF79" s="1311">
        <v>6.5</v>
      </c>
      <c r="CG79" s="1311"/>
      <c r="CH79" s="1311"/>
      <c r="CI79" s="1311"/>
      <c r="CJ79" s="1311"/>
      <c r="CK79" s="1311"/>
      <c r="CL79" s="1311"/>
      <c r="CM79" s="1311"/>
      <c r="CN79" s="1311">
        <v>6.7</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2lXqo5mI8sJSFp7UhoxAp+W+kZ5ozGzYnB9EVhrPbseFwWCm1Rj6cd/RwxMysrsXTrsfYkjVHEgcqdMO9RHvGg==" saltValue="3uEeCoBrb8YTXNwTsXVo4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wssUbaPAsdzpMuwYF3jSxAXPILEW40OuTbREzqz0kEMgNPiJBChYHwgIP1AxyvP04mzdzPxbLDFOdHi1DtlVnA==" saltValue="HIfVPP++b7awMo3sqyiZq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oLMKSdMmarnv3+fG6W8ygf7lwAPZIclR5IHDrcQUyDVc3I1eN5P6a4Xaddjb9FtdfIWctJP24dVKKxS6bTwj9g==" saltValue="3Wq7Stt73wm1PWuFtacf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47370</v>
      </c>
      <c r="E3" s="162"/>
      <c r="F3" s="163">
        <v>49919</v>
      </c>
      <c r="G3" s="164"/>
      <c r="H3" s="165"/>
    </row>
    <row r="4" spans="1:8" x14ac:dyDescent="0.15">
      <c r="A4" s="166"/>
      <c r="B4" s="167"/>
      <c r="C4" s="168"/>
      <c r="D4" s="169">
        <v>25110</v>
      </c>
      <c r="E4" s="170"/>
      <c r="F4" s="171">
        <v>26398</v>
      </c>
      <c r="G4" s="172"/>
      <c r="H4" s="173"/>
    </row>
    <row r="5" spans="1:8" x14ac:dyDescent="0.15">
      <c r="A5" s="154" t="s">
        <v>556</v>
      </c>
      <c r="B5" s="159"/>
      <c r="C5" s="160"/>
      <c r="D5" s="161">
        <v>24864</v>
      </c>
      <c r="E5" s="162"/>
      <c r="F5" s="163">
        <v>57122</v>
      </c>
      <c r="G5" s="164"/>
      <c r="H5" s="165"/>
    </row>
    <row r="6" spans="1:8" x14ac:dyDescent="0.15">
      <c r="A6" s="166"/>
      <c r="B6" s="167"/>
      <c r="C6" s="168"/>
      <c r="D6" s="169">
        <v>16919</v>
      </c>
      <c r="E6" s="170"/>
      <c r="F6" s="171">
        <v>36191</v>
      </c>
      <c r="G6" s="172"/>
      <c r="H6" s="173"/>
    </row>
    <row r="7" spans="1:8" x14ac:dyDescent="0.15">
      <c r="A7" s="154" t="s">
        <v>557</v>
      </c>
      <c r="B7" s="159"/>
      <c r="C7" s="160"/>
      <c r="D7" s="161">
        <v>44102</v>
      </c>
      <c r="E7" s="162"/>
      <c r="F7" s="163">
        <v>53655</v>
      </c>
      <c r="G7" s="164"/>
      <c r="H7" s="165"/>
    </row>
    <row r="8" spans="1:8" x14ac:dyDescent="0.15">
      <c r="A8" s="166"/>
      <c r="B8" s="167"/>
      <c r="C8" s="168"/>
      <c r="D8" s="169">
        <v>9441</v>
      </c>
      <c r="E8" s="170"/>
      <c r="F8" s="171">
        <v>32719</v>
      </c>
      <c r="G8" s="172"/>
      <c r="H8" s="173"/>
    </row>
    <row r="9" spans="1:8" x14ac:dyDescent="0.15">
      <c r="A9" s="154" t="s">
        <v>558</v>
      </c>
      <c r="B9" s="159"/>
      <c r="C9" s="160"/>
      <c r="D9" s="161">
        <v>38669</v>
      </c>
      <c r="E9" s="162"/>
      <c r="F9" s="163">
        <v>53869</v>
      </c>
      <c r="G9" s="164"/>
      <c r="H9" s="165"/>
    </row>
    <row r="10" spans="1:8" x14ac:dyDescent="0.15">
      <c r="A10" s="166"/>
      <c r="B10" s="167"/>
      <c r="C10" s="168"/>
      <c r="D10" s="169">
        <v>18879</v>
      </c>
      <c r="E10" s="170"/>
      <c r="F10" s="171">
        <v>35046</v>
      </c>
      <c r="G10" s="172"/>
      <c r="H10" s="173"/>
    </row>
    <row r="11" spans="1:8" x14ac:dyDescent="0.15">
      <c r="A11" s="154" t="s">
        <v>559</v>
      </c>
      <c r="B11" s="159"/>
      <c r="C11" s="160"/>
      <c r="D11" s="161">
        <v>54760</v>
      </c>
      <c r="E11" s="162"/>
      <c r="F11" s="163">
        <v>59119</v>
      </c>
      <c r="G11" s="164"/>
      <c r="H11" s="165"/>
    </row>
    <row r="12" spans="1:8" x14ac:dyDescent="0.15">
      <c r="A12" s="166"/>
      <c r="B12" s="167"/>
      <c r="C12" s="174"/>
      <c r="D12" s="169">
        <v>21362</v>
      </c>
      <c r="E12" s="170"/>
      <c r="F12" s="171">
        <v>29900</v>
      </c>
      <c r="G12" s="172"/>
      <c r="H12" s="173"/>
    </row>
    <row r="13" spans="1:8" x14ac:dyDescent="0.15">
      <c r="A13" s="154"/>
      <c r="B13" s="159"/>
      <c r="C13" s="175"/>
      <c r="D13" s="176">
        <v>41953</v>
      </c>
      <c r="E13" s="177"/>
      <c r="F13" s="178">
        <v>54737</v>
      </c>
      <c r="G13" s="179"/>
      <c r="H13" s="165"/>
    </row>
    <row r="14" spans="1:8" x14ac:dyDescent="0.15">
      <c r="A14" s="166"/>
      <c r="B14" s="167"/>
      <c r="C14" s="168"/>
      <c r="D14" s="169">
        <v>18342</v>
      </c>
      <c r="E14" s="170"/>
      <c r="F14" s="171">
        <v>32051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v>
      </c>
      <c r="C19" s="180">
        <f>ROUND(VALUE(SUBSTITUTE(実質収支比率等に係る経年分析!G$48,"▲","-")),2)</f>
        <v>5.37</v>
      </c>
      <c r="D19" s="180">
        <f>ROUND(VALUE(SUBSTITUTE(実質収支比率等に係る経年分析!H$48,"▲","-")),2)</f>
        <v>3.85</v>
      </c>
      <c r="E19" s="180">
        <f>ROUND(VALUE(SUBSTITUTE(実質収支比率等に係る経年分析!I$48,"▲","-")),2)</f>
        <v>5.69</v>
      </c>
      <c r="F19" s="180">
        <f>ROUND(VALUE(SUBSTITUTE(実質収支比率等に係る経年分析!J$48,"▲","-")),2)</f>
        <v>11.04</v>
      </c>
    </row>
    <row r="20" spans="1:11" x14ac:dyDescent="0.15">
      <c r="A20" s="180" t="s">
        <v>55</v>
      </c>
      <c r="B20" s="180">
        <f>ROUND(VALUE(SUBSTITUTE(実質収支比率等に係る経年分析!F$47,"▲","-")),2)</f>
        <v>19.27</v>
      </c>
      <c r="C20" s="180">
        <f>ROUND(VALUE(SUBSTITUTE(実質収支比率等に係る経年分析!G$47,"▲","-")),2)</f>
        <v>21.62</v>
      </c>
      <c r="D20" s="180">
        <f>ROUND(VALUE(SUBSTITUTE(実質収支比率等に係る経年分析!H$47,"▲","-")),2)</f>
        <v>24.11</v>
      </c>
      <c r="E20" s="180">
        <f>ROUND(VALUE(SUBSTITUTE(実質収支比率等に係る経年分析!I$47,"▲","-")),2)</f>
        <v>22.74</v>
      </c>
      <c r="F20" s="180">
        <f>ROUND(VALUE(SUBSTITUTE(実質収支比率等に係る経年分析!J$47,"▲","-")),2)</f>
        <v>15.42</v>
      </c>
    </row>
    <row r="21" spans="1:11" x14ac:dyDescent="0.15">
      <c r="A21" s="180" t="s">
        <v>56</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2.4500000000000002</v>
      </c>
      <c r="D21" s="180">
        <f>IF(ISNUMBER(VALUE(SUBSTITUTE(実質収支比率等に係る経年分析!H$49,"▲","-"))),ROUND(VALUE(SUBSTITUTE(実質収支比率等に係る経年分析!H$49,"▲","-")),2),NA())</f>
        <v>1.31</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-2.11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高根沢町後期高齢者医療特別会計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高根沢町宝積寺駅西第一土地区画整理事業特別会計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高根沢町国民健康保険特別会計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1.1200000000000001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15">
      <c r="A33" s="181" t="str">
        <f>IF(連結実質赤字比率に係る赤字・黒字の構成分析!C$37="",NA(),連結実質赤字比率に係る赤字・黒字の構成分析!C$37)</f>
        <v>高根沢町介護保険特別会計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1.69</v>
      </c>
    </row>
    <row r="34" spans="1:16" x14ac:dyDescent="0.15">
      <c r="A34" s="181" t="str">
        <f>IF(連結実質赤字比率に係る赤字・黒字の構成分析!C$36="",NA(),連結実質赤字比率に係る赤字・黒字の構成分析!C$36)</f>
        <v>高根沢町下水道事業会計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2.2400000000000002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10.96</v>
      </c>
    </row>
    <row r="36" spans="1:16" x14ac:dyDescent="0.15">
      <c r="A36" s="181" t="str">
        <f>IF(連結実質赤字比率に係る赤字・黒字の構成分析!C$34="",NA(),連結実質赤字比率に係る赤字・黒字の構成分析!C$34)</f>
        <v>高根沢町水道事業会計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17.489999999999998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791</v>
      </c>
      <c r="E42" s="182"/>
      <c r="F42" s="182"/>
      <c r="G42" s="182">
        <f>'実質公債費比率（分子）の構造'!L$52</f>
        <v>840</v>
      </c>
      <c r="H42" s="182"/>
      <c r="I42" s="182"/>
      <c r="J42" s="182">
        <f>'実質公債費比率（分子）の構造'!M$52</f>
        <v>873</v>
      </c>
      <c r="K42" s="182"/>
      <c r="L42" s="182"/>
      <c r="M42" s="182">
        <f>'実質公債費比率（分子）の構造'!N$52</f>
        <v>871</v>
      </c>
      <c r="N42" s="182"/>
      <c r="O42" s="182"/>
      <c r="P42" s="182">
        <f>'実質公債費比率（分子）の構造'!O$52</f>
        <v>854</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36</v>
      </c>
      <c r="C45" s="182"/>
      <c r="D45" s="182"/>
      <c r="E45" s="182">
        <f>'実質公債費比率（分子）の構造'!L$49</f>
        <v>31</v>
      </c>
      <c r="F45" s="182"/>
      <c r="G45" s="182"/>
      <c r="H45" s="182">
        <f>'実質公債費比率（分子）の構造'!M$49</f>
        <v>27</v>
      </c>
      <c r="I45" s="182"/>
      <c r="J45" s="182"/>
      <c r="K45" s="182">
        <f>'実質公債費比率（分子）の構造'!N$49</f>
        <v>31</v>
      </c>
      <c r="L45" s="182"/>
      <c r="M45" s="182"/>
      <c r="N45" s="182">
        <f>'実質公債費比率（分子）の構造'!O$49</f>
        <v>35</v>
      </c>
      <c r="O45" s="182"/>
      <c r="P45" s="182"/>
    </row>
    <row r="46" spans="1:16" x14ac:dyDescent="0.15">
      <c r="A46" s="182" t="s">
        <v>67</v>
      </c>
      <c r="B46" s="182">
        <f>'実質公債費比率（分子）の構造'!K$48</f>
        <v>341</v>
      </c>
      <c r="C46" s="182"/>
      <c r="D46" s="182"/>
      <c r="E46" s="182">
        <f>'実質公債費比率（分子）の構造'!L$48</f>
        <v>350</v>
      </c>
      <c r="F46" s="182"/>
      <c r="G46" s="182"/>
      <c r="H46" s="182">
        <f>'実質公債費比率（分子）の構造'!M$48</f>
        <v>365</v>
      </c>
      <c r="I46" s="182"/>
      <c r="J46" s="182"/>
      <c r="K46" s="182">
        <f>'実質公債費比率（分子）の構造'!N$48</f>
        <v>291</v>
      </c>
      <c r="L46" s="182"/>
      <c r="M46" s="182"/>
      <c r="N46" s="182">
        <f>'実質公債費比率（分子）の構造'!O$48</f>
        <v>257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688</v>
      </c>
      <c r="C49" s="182"/>
      <c r="D49" s="182"/>
      <c r="E49" s="182">
        <f>'実質公債費比率（分子）の構造'!L$45</f>
        <v>705</v>
      </c>
      <c r="F49" s="182"/>
      <c r="G49" s="182"/>
      <c r="H49" s="182">
        <f>'実質公債費比率（分子）の構造'!M$45</f>
        <v>671</v>
      </c>
      <c r="I49" s="182"/>
      <c r="J49" s="182"/>
      <c r="K49" s="182">
        <f>'実質公債費比率（分子）の構造'!N$45</f>
        <v>634</v>
      </c>
      <c r="L49" s="182"/>
      <c r="M49" s="182"/>
      <c r="N49" s="182">
        <f>'実質公債費比率（分子）の構造'!O$45</f>
        <v>630</v>
      </c>
      <c r="O49" s="182"/>
      <c r="P49" s="182"/>
    </row>
    <row r="50" spans="1:16" x14ac:dyDescent="0.15">
      <c r="A50" s="182" t="s">
        <v>71</v>
      </c>
      <c r="B50" s="182" t="e">
        <f>NA()</f>
        <v>#N/A</v>
      </c>
      <c r="C50" s="182">
        <f>IF(ISNUMBER('実質公債費比率（分子）の構造'!K$53),'実質公債費比率（分子）の構造'!K$53,NA())</f>
        <v>274</v>
      </c>
      <c r="D50" s="182" t="e">
        <f>NA()</f>
        <v>#N/A</v>
      </c>
      <c r="E50" s="182" t="e">
        <f>NA()</f>
        <v>#N/A</v>
      </c>
      <c r="F50" s="182">
        <f>IF(ISNUMBER('実質公債費比率（分子）の構造'!L$53),'実質公債費比率（分子）の構造'!L$53,NA())</f>
        <v>246</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85</v>
      </c>
      <c r="M50" s="182" t="e">
        <f>NA()</f>
        <v>#N/A</v>
      </c>
      <c r="N50" s="182" t="e">
        <f>NA()</f>
        <v>#N/A</v>
      </c>
      <c r="O50" s="182">
        <f>IF(ISNUMBER('実質公債費比率（分子）の構造'!O$53),'実質公債費比率（分子）の構造'!O$53,NA())</f>
        <v>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9310</v>
      </c>
      <c r="E56" s="181"/>
      <c r="F56" s="181"/>
      <c r="G56" s="181">
        <f>'将来負担比率（分子）の構造'!J$52</f>
        <v>9382</v>
      </c>
      <c r="H56" s="181"/>
      <c r="I56" s="181"/>
      <c r="J56" s="181">
        <f>'将来負担比率（分子）の構造'!K$52</f>
        <v>9414</v>
      </c>
      <c r="K56" s="181"/>
      <c r="L56" s="181"/>
      <c r="M56" s="181">
        <f>'将来負担比率（分子）の構造'!L$52</f>
        <v>9484</v>
      </c>
      <c r="N56" s="181"/>
      <c r="O56" s="181"/>
      <c r="P56" s="181">
        <f>'将来負担比率（分子）の構造'!M$52</f>
        <v>9585</v>
      </c>
    </row>
    <row r="57" spans="1:16" x14ac:dyDescent="0.15">
      <c r="A57" s="181" t="s">
        <v>42</v>
      </c>
      <c r="B57" s="181"/>
      <c r="C57" s="181"/>
      <c r="D57" s="181">
        <f>'将来負担比率（分子）の構造'!I$51</f>
        <v>683</v>
      </c>
      <c r="E57" s="181"/>
      <c r="F57" s="181"/>
      <c r="G57" s="181">
        <f>'将来負担比率（分子）の構造'!J$51</f>
        <v>784</v>
      </c>
      <c r="H57" s="181"/>
      <c r="I57" s="181"/>
      <c r="J57" s="181">
        <f>'将来負担比率（分子）の構造'!K$51</f>
        <v>918</v>
      </c>
      <c r="K57" s="181"/>
      <c r="L57" s="181"/>
      <c r="M57" s="181">
        <f>'将来負担比率（分子）の構造'!L$51</f>
        <v>1057</v>
      </c>
      <c r="N57" s="181"/>
      <c r="O57" s="181"/>
      <c r="P57" s="181">
        <f>'将来負担比率（分子）の構造'!M$51</f>
        <v>981</v>
      </c>
    </row>
    <row r="58" spans="1:16" x14ac:dyDescent="0.15">
      <c r="A58" s="181" t="s">
        <v>41</v>
      </c>
      <c r="B58" s="181"/>
      <c r="C58" s="181"/>
      <c r="D58" s="181">
        <f>'将来負担比率（分子）の構造'!I$50</f>
        <v>4115</v>
      </c>
      <c r="E58" s="181"/>
      <c r="F58" s="181"/>
      <c r="G58" s="181">
        <f>'将来負担比率（分子）の構造'!J$50</f>
        <v>4208</v>
      </c>
      <c r="H58" s="181"/>
      <c r="I58" s="181"/>
      <c r="J58" s="181">
        <f>'将来負担比率（分子）の構造'!K$50</f>
        <v>4194</v>
      </c>
      <c r="K58" s="181"/>
      <c r="L58" s="181"/>
      <c r="M58" s="181">
        <f>'将来負担比率（分子）の構造'!L$50</f>
        <v>4203</v>
      </c>
      <c r="N58" s="181"/>
      <c r="O58" s="181"/>
      <c r="P58" s="181">
        <f>'将来負担比率（分子）の構造'!M$50</f>
        <v>3887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1281</v>
      </c>
      <c r="C62" s="181"/>
      <c r="D62" s="181"/>
      <c r="E62" s="181">
        <f>'将来負担比率（分子）の構造'!J$45</f>
        <v>1202</v>
      </c>
      <c r="F62" s="181"/>
      <c r="G62" s="181"/>
      <c r="H62" s="181">
        <f>'将来負担比率（分子）の構造'!K$45</f>
        <v>1130</v>
      </c>
      <c r="I62" s="181"/>
      <c r="J62" s="181"/>
      <c r="K62" s="181">
        <f>'将来負担比率（分子）の構造'!L$45</f>
        <v>1098</v>
      </c>
      <c r="L62" s="181"/>
      <c r="M62" s="181"/>
      <c r="N62" s="181">
        <f>'将来負担比率（分子）の構造'!M$45</f>
        <v>1053</v>
      </c>
      <c r="O62" s="181"/>
      <c r="P62" s="181"/>
    </row>
    <row r="63" spans="1:16" x14ac:dyDescent="0.15">
      <c r="A63" s="181" t="s">
        <v>34</v>
      </c>
      <c r="B63" s="181">
        <f>'将来負担比率（分子）の構造'!I$44</f>
        <v>211</v>
      </c>
      <c r="C63" s="181"/>
      <c r="D63" s="181"/>
      <c r="E63" s="181">
        <f>'将来負担比率（分子）の構造'!J$44</f>
        <v>193</v>
      </c>
      <c r="F63" s="181"/>
      <c r="G63" s="181"/>
      <c r="H63" s="181">
        <f>'将来負担比率（分子）の構造'!K$44</f>
        <v>191</v>
      </c>
      <c r="I63" s="181"/>
      <c r="J63" s="181"/>
      <c r="K63" s="181">
        <f>'将来負担比率（分子）の構造'!L$44</f>
        <v>273</v>
      </c>
      <c r="L63" s="181"/>
      <c r="M63" s="181"/>
      <c r="N63" s="181">
        <f>'将来負担比率（分子）の構造'!M$44</f>
        <v>207</v>
      </c>
      <c r="O63" s="181"/>
      <c r="P63" s="181"/>
    </row>
    <row r="64" spans="1:16" x14ac:dyDescent="0.15">
      <c r="A64" s="181" t="s">
        <v>33</v>
      </c>
      <c r="B64" s="181">
        <f>'将来負担比率（分子）の構造'!I$43</f>
        <v>4874</v>
      </c>
      <c r="C64" s="181"/>
      <c r="D64" s="181"/>
      <c r="E64" s="181">
        <f>'将来負担比率（分子）の構造'!J$43</f>
        <v>4808</v>
      </c>
      <c r="F64" s="181"/>
      <c r="G64" s="181"/>
      <c r="H64" s="181">
        <f>'将来負担比率（分子）の構造'!K$43</f>
        <v>4775</v>
      </c>
      <c r="I64" s="181"/>
      <c r="J64" s="181"/>
      <c r="K64" s="181">
        <f>'将来負担比率（分子）の構造'!L$43</f>
        <v>4505</v>
      </c>
      <c r="L64" s="181"/>
      <c r="M64" s="181"/>
      <c r="N64" s="181">
        <f>'将来負担比率（分子）の構造'!M$43</f>
        <v>3865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6703</v>
      </c>
      <c r="C66" s="181"/>
      <c r="D66" s="181"/>
      <c r="E66" s="181">
        <f>'将来負担比率（分子）の構造'!J$41</f>
        <v>6640</v>
      </c>
      <c r="F66" s="181"/>
      <c r="G66" s="181"/>
      <c r="H66" s="181">
        <f>'将来負担比率（分子）の構造'!K$41</f>
        <v>7095</v>
      </c>
      <c r="I66" s="181"/>
      <c r="J66" s="181"/>
      <c r="K66" s="181">
        <f>'将来負担比率（分子）の構造'!L$41</f>
        <v>7141</v>
      </c>
      <c r="L66" s="181"/>
      <c r="M66" s="181"/>
      <c r="N66" s="181">
        <f>'将来負担比率（分子）の構造'!M$41</f>
        <v>7396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1543</v>
      </c>
      <c r="C72" s="185">
        <f>基金残高に係る経年分析!G55</f>
        <v>1477</v>
      </c>
      <c r="D72" s="185">
        <f>基金残高に係る経年分析!H55</f>
        <v>997</v>
      </c>
    </row>
    <row r="73" spans="1:16" x14ac:dyDescent="0.15">
      <c r="A73" s="184" t="s">
        <v>78</v>
      </c>
      <c r="B73" s="185">
        <f>基金残高に係る経年分析!F56</f>
        <v>479</v>
      </c>
      <c r="C73" s="185">
        <f>基金残高に係る経年分析!G56</f>
        <v>480</v>
      </c>
      <c r="D73" s="185">
        <f>基金残高に係る経年分析!H56</f>
        <v>480</v>
      </c>
    </row>
    <row r="74" spans="1:16" x14ac:dyDescent="0.15">
      <c r="A74" s="184" t="s">
        <v>79</v>
      </c>
      <c r="B74" s="185">
        <f>基金残高に係る経年分析!F57</f>
        <v>1985</v>
      </c>
      <c r="C74" s="185">
        <f>基金残高に係る経年分析!G57</f>
        <v>1898</v>
      </c>
      <c r="D74" s="185">
        <f>基金残高に係る経年分析!H57</f>
        <v>2046</v>
      </c>
    </row>
  </sheetData>
  <sheetProtection algorithmName="SHA-512" hashValue="+PKaPOtWwkJMbI07hqqn02d2uE7Ek+qj37yTK37CLjDOOTf2yzU6TaK/STK3RUGN9Q4BHm5WHjBS+3lobbRmHw==" saltValue="Y5VeFCfWjpF2Sd6tv4+7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50" zoomScaleNormal="5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4494255</v>
      </c>
      <c r="S5" s="734"/>
      <c r="T5" s="734"/>
      <c r="U5" s="734"/>
      <c r="V5" s="734"/>
      <c r="W5" s="734"/>
      <c r="X5" s="734"/>
      <c r="Y5" s="777"/>
      <c r="Z5" s="795">
        <v>38.799999999999997</v>
      </c>
      <c r="AA5" s="795"/>
      <c r="AB5" s="795"/>
      <c r="AC5" s="795"/>
      <c r="AD5" s="796">
        <v>4368082</v>
      </c>
      <c r="AE5" s="796"/>
      <c r="AF5" s="796"/>
      <c r="AG5" s="796"/>
      <c r="AH5" s="796"/>
      <c r="AI5" s="796"/>
      <c r="AJ5" s="796"/>
      <c r="AK5" s="796"/>
      <c r="AL5" s="778">
        <v>69.099999999999994</v>
      </c>
      <c r="AM5" s="749"/>
      <c r="AN5" s="749"/>
      <c r="AO5" s="779"/>
      <c r="AP5" s="744" t="s">
        <v>227</v>
      </c>
      <c r="AQ5" s="745"/>
      <c r="AR5" s="745"/>
      <c r="AS5" s="745"/>
      <c r="AT5" s="745"/>
      <c r="AU5" s="745"/>
      <c r="AV5" s="745"/>
      <c r="AW5" s="745"/>
      <c r="AX5" s="745"/>
      <c r="AY5" s="745"/>
      <c r="AZ5" s="745"/>
      <c r="BA5" s="745"/>
      <c r="BB5" s="745"/>
      <c r="BC5" s="745"/>
      <c r="BD5" s="745"/>
      <c r="BE5" s="745"/>
      <c r="BF5" s="746"/>
      <c r="BG5" s="678">
        <v>4363481</v>
      </c>
      <c r="BH5" s="679"/>
      <c r="BI5" s="679"/>
      <c r="BJ5" s="679"/>
      <c r="BK5" s="679"/>
      <c r="BL5" s="679"/>
      <c r="BM5" s="679"/>
      <c r="BN5" s="680"/>
      <c r="BO5" s="715">
        <v>97.1</v>
      </c>
      <c r="BP5" s="715"/>
      <c r="BQ5" s="715"/>
      <c r="BR5" s="715"/>
      <c r="BS5" s="716">
        <v>63193</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139084</v>
      </c>
      <c r="S6" s="679"/>
      <c r="T6" s="679"/>
      <c r="U6" s="679"/>
      <c r="V6" s="679"/>
      <c r="W6" s="679"/>
      <c r="X6" s="679"/>
      <c r="Y6" s="680"/>
      <c r="Z6" s="715">
        <v>1.2</v>
      </c>
      <c r="AA6" s="715"/>
      <c r="AB6" s="715"/>
      <c r="AC6" s="715"/>
      <c r="AD6" s="716">
        <v>139084</v>
      </c>
      <c r="AE6" s="716"/>
      <c r="AF6" s="716"/>
      <c r="AG6" s="716"/>
      <c r="AH6" s="716"/>
      <c r="AI6" s="716"/>
      <c r="AJ6" s="716"/>
      <c r="AK6" s="716"/>
      <c r="AL6" s="681">
        <v>2.2000000000000002</v>
      </c>
      <c r="AM6" s="682"/>
      <c r="AN6" s="682"/>
      <c r="AO6" s="717"/>
      <c r="AP6" s="675" t="s">
        <v>232</v>
      </c>
      <c r="AQ6" s="676"/>
      <c r="AR6" s="676"/>
      <c r="AS6" s="676"/>
      <c r="AT6" s="676"/>
      <c r="AU6" s="676"/>
      <c r="AV6" s="676"/>
      <c r="AW6" s="676"/>
      <c r="AX6" s="676"/>
      <c r="AY6" s="676"/>
      <c r="AZ6" s="676"/>
      <c r="BA6" s="676"/>
      <c r="BB6" s="676"/>
      <c r="BC6" s="676"/>
      <c r="BD6" s="676"/>
      <c r="BE6" s="676"/>
      <c r="BF6" s="677"/>
      <c r="BG6" s="678">
        <v>4363481</v>
      </c>
      <c r="BH6" s="679"/>
      <c r="BI6" s="679"/>
      <c r="BJ6" s="679"/>
      <c r="BK6" s="679"/>
      <c r="BL6" s="679"/>
      <c r="BM6" s="679"/>
      <c r="BN6" s="680"/>
      <c r="BO6" s="715">
        <v>97.1</v>
      </c>
      <c r="BP6" s="715"/>
      <c r="BQ6" s="715"/>
      <c r="BR6" s="715"/>
      <c r="BS6" s="716">
        <v>63193</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113744</v>
      </c>
      <c r="CS6" s="679"/>
      <c r="CT6" s="679"/>
      <c r="CU6" s="679"/>
      <c r="CV6" s="679"/>
      <c r="CW6" s="679"/>
      <c r="CX6" s="679"/>
      <c r="CY6" s="680"/>
      <c r="CZ6" s="778">
        <v>1.1000000000000001</v>
      </c>
      <c r="DA6" s="749"/>
      <c r="DB6" s="749"/>
      <c r="DC6" s="781"/>
      <c r="DD6" s="684" t="s">
        <v>234</v>
      </c>
      <c r="DE6" s="679"/>
      <c r="DF6" s="679"/>
      <c r="DG6" s="679"/>
      <c r="DH6" s="679"/>
      <c r="DI6" s="679"/>
      <c r="DJ6" s="679"/>
      <c r="DK6" s="679"/>
      <c r="DL6" s="679"/>
      <c r="DM6" s="679"/>
      <c r="DN6" s="679"/>
      <c r="DO6" s="679"/>
      <c r="DP6" s="680"/>
      <c r="DQ6" s="684">
        <v>113744</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2909</v>
      </c>
      <c r="S7" s="679"/>
      <c r="T7" s="679"/>
      <c r="U7" s="679"/>
      <c r="V7" s="679"/>
      <c r="W7" s="679"/>
      <c r="X7" s="679"/>
      <c r="Y7" s="680"/>
      <c r="Z7" s="715">
        <v>0</v>
      </c>
      <c r="AA7" s="715"/>
      <c r="AB7" s="715"/>
      <c r="AC7" s="715"/>
      <c r="AD7" s="716">
        <v>2909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2138099</v>
      </c>
      <c r="BH7" s="679"/>
      <c r="BI7" s="679"/>
      <c r="BJ7" s="679"/>
      <c r="BK7" s="679"/>
      <c r="BL7" s="679"/>
      <c r="BM7" s="679"/>
      <c r="BN7" s="680"/>
      <c r="BO7" s="715">
        <v>47.6</v>
      </c>
      <c r="BP7" s="715"/>
      <c r="BQ7" s="715"/>
      <c r="BR7" s="715"/>
      <c r="BS7" s="716">
        <v>63193</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1224109</v>
      </c>
      <c r="CS7" s="679"/>
      <c r="CT7" s="679"/>
      <c r="CU7" s="679"/>
      <c r="CV7" s="679"/>
      <c r="CW7" s="679"/>
      <c r="CX7" s="679"/>
      <c r="CY7" s="680"/>
      <c r="CZ7" s="715">
        <v>11.4</v>
      </c>
      <c r="DA7" s="715"/>
      <c r="DB7" s="715"/>
      <c r="DC7" s="715"/>
      <c r="DD7" s="684">
        <v>19023</v>
      </c>
      <c r="DE7" s="679"/>
      <c r="DF7" s="679"/>
      <c r="DG7" s="679"/>
      <c r="DH7" s="679"/>
      <c r="DI7" s="679"/>
      <c r="DJ7" s="679"/>
      <c r="DK7" s="679"/>
      <c r="DL7" s="679"/>
      <c r="DM7" s="679"/>
      <c r="DN7" s="679"/>
      <c r="DO7" s="679"/>
      <c r="DP7" s="680"/>
      <c r="DQ7" s="684">
        <v>1112875</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18235</v>
      </c>
      <c r="S8" s="679"/>
      <c r="T8" s="679"/>
      <c r="U8" s="679"/>
      <c r="V8" s="679"/>
      <c r="W8" s="679"/>
      <c r="X8" s="679"/>
      <c r="Y8" s="680"/>
      <c r="Z8" s="715">
        <v>0.2</v>
      </c>
      <c r="AA8" s="715"/>
      <c r="AB8" s="715"/>
      <c r="AC8" s="715"/>
      <c r="AD8" s="716">
        <v>18235</v>
      </c>
      <c r="AE8" s="716"/>
      <c r="AF8" s="716"/>
      <c r="AG8" s="716"/>
      <c r="AH8" s="716"/>
      <c r="AI8" s="716"/>
      <c r="AJ8" s="716"/>
      <c r="AK8" s="716"/>
      <c r="AL8" s="681">
        <v>0.3</v>
      </c>
      <c r="AM8" s="682"/>
      <c r="AN8" s="682"/>
      <c r="AO8" s="717"/>
      <c r="AP8" s="675" t="s">
        <v>239</v>
      </c>
      <c r="AQ8" s="676"/>
      <c r="AR8" s="676"/>
      <c r="AS8" s="676"/>
      <c r="AT8" s="676"/>
      <c r="AU8" s="676"/>
      <c r="AV8" s="676"/>
      <c r="AW8" s="676"/>
      <c r="AX8" s="676"/>
      <c r="AY8" s="676"/>
      <c r="AZ8" s="676"/>
      <c r="BA8" s="676"/>
      <c r="BB8" s="676"/>
      <c r="BC8" s="676"/>
      <c r="BD8" s="676"/>
      <c r="BE8" s="676"/>
      <c r="BF8" s="677"/>
      <c r="BG8" s="678">
        <v>56870</v>
      </c>
      <c r="BH8" s="679"/>
      <c r="BI8" s="679"/>
      <c r="BJ8" s="679"/>
      <c r="BK8" s="679"/>
      <c r="BL8" s="679"/>
      <c r="BM8" s="679"/>
      <c r="BN8" s="680"/>
      <c r="BO8" s="715">
        <v>1.3</v>
      </c>
      <c r="BP8" s="715"/>
      <c r="BQ8" s="715"/>
      <c r="BR8" s="715"/>
      <c r="BS8" s="684" t="s">
        <v>240</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3311265</v>
      </c>
      <c r="CS8" s="679"/>
      <c r="CT8" s="679"/>
      <c r="CU8" s="679"/>
      <c r="CV8" s="679"/>
      <c r="CW8" s="679"/>
      <c r="CX8" s="679"/>
      <c r="CY8" s="680"/>
      <c r="CZ8" s="715">
        <v>30.9</v>
      </c>
      <c r="DA8" s="715"/>
      <c r="DB8" s="715"/>
      <c r="DC8" s="715"/>
      <c r="DD8" s="684">
        <v>25086</v>
      </c>
      <c r="DE8" s="679"/>
      <c r="DF8" s="679"/>
      <c r="DG8" s="679"/>
      <c r="DH8" s="679"/>
      <c r="DI8" s="679"/>
      <c r="DJ8" s="679"/>
      <c r="DK8" s="679"/>
      <c r="DL8" s="679"/>
      <c r="DM8" s="679"/>
      <c r="DN8" s="679"/>
      <c r="DO8" s="679"/>
      <c r="DP8" s="680"/>
      <c r="DQ8" s="684">
        <v>1822816</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12620</v>
      </c>
      <c r="S9" s="679"/>
      <c r="T9" s="679"/>
      <c r="U9" s="679"/>
      <c r="V9" s="679"/>
      <c r="W9" s="679"/>
      <c r="X9" s="679"/>
      <c r="Y9" s="680"/>
      <c r="Z9" s="715">
        <v>0.1</v>
      </c>
      <c r="AA9" s="715"/>
      <c r="AB9" s="715"/>
      <c r="AC9" s="715"/>
      <c r="AD9" s="716">
        <v>12620</v>
      </c>
      <c r="AE9" s="716"/>
      <c r="AF9" s="716"/>
      <c r="AG9" s="716"/>
      <c r="AH9" s="716"/>
      <c r="AI9" s="716"/>
      <c r="AJ9" s="716"/>
      <c r="AK9" s="716"/>
      <c r="AL9" s="681">
        <v>0.2</v>
      </c>
      <c r="AM9" s="682"/>
      <c r="AN9" s="682"/>
      <c r="AO9" s="717"/>
      <c r="AP9" s="675" t="s">
        <v>243</v>
      </c>
      <c r="AQ9" s="676"/>
      <c r="AR9" s="676"/>
      <c r="AS9" s="676"/>
      <c r="AT9" s="676"/>
      <c r="AU9" s="676"/>
      <c r="AV9" s="676"/>
      <c r="AW9" s="676"/>
      <c r="AX9" s="676"/>
      <c r="AY9" s="676"/>
      <c r="AZ9" s="676"/>
      <c r="BA9" s="676"/>
      <c r="BB9" s="676"/>
      <c r="BC9" s="676"/>
      <c r="BD9" s="676"/>
      <c r="BE9" s="676"/>
      <c r="BF9" s="677"/>
      <c r="BG9" s="678">
        <v>1748548</v>
      </c>
      <c r="BH9" s="679"/>
      <c r="BI9" s="679"/>
      <c r="BJ9" s="679"/>
      <c r="BK9" s="679"/>
      <c r="BL9" s="679"/>
      <c r="BM9" s="679"/>
      <c r="BN9" s="680"/>
      <c r="BO9" s="715">
        <v>38.9</v>
      </c>
      <c r="BP9" s="715"/>
      <c r="BQ9" s="715"/>
      <c r="BR9" s="715"/>
      <c r="BS9" s="684" t="s">
        <v>234</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1200573</v>
      </c>
      <c r="CS9" s="679"/>
      <c r="CT9" s="679"/>
      <c r="CU9" s="679"/>
      <c r="CV9" s="679"/>
      <c r="CW9" s="679"/>
      <c r="CX9" s="679"/>
      <c r="CY9" s="680"/>
      <c r="CZ9" s="715">
        <v>11.2</v>
      </c>
      <c r="DA9" s="715"/>
      <c r="DB9" s="715"/>
      <c r="DC9" s="715"/>
      <c r="DD9" s="684">
        <v>29909</v>
      </c>
      <c r="DE9" s="679"/>
      <c r="DF9" s="679"/>
      <c r="DG9" s="679"/>
      <c r="DH9" s="679"/>
      <c r="DI9" s="679"/>
      <c r="DJ9" s="679"/>
      <c r="DK9" s="679"/>
      <c r="DL9" s="679"/>
      <c r="DM9" s="679"/>
      <c r="DN9" s="679"/>
      <c r="DO9" s="679"/>
      <c r="DP9" s="680"/>
      <c r="DQ9" s="684">
        <v>1119117</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240</v>
      </c>
      <c r="AA10" s="715"/>
      <c r="AB10" s="715"/>
      <c r="AC10" s="715"/>
      <c r="AD10" s="716" t="s">
        <v>240</v>
      </c>
      <c r="AE10" s="716"/>
      <c r="AF10" s="716"/>
      <c r="AG10" s="716"/>
      <c r="AH10" s="716"/>
      <c r="AI10" s="716"/>
      <c r="AJ10" s="716"/>
      <c r="AK10" s="716"/>
      <c r="AL10" s="681" t="s">
        <v>234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82947</v>
      </c>
      <c r="BH10" s="679"/>
      <c r="BI10" s="679"/>
      <c r="BJ10" s="679"/>
      <c r="BK10" s="679"/>
      <c r="BL10" s="679"/>
      <c r="BM10" s="679"/>
      <c r="BN10" s="680"/>
      <c r="BO10" s="715">
        <v>1.8</v>
      </c>
      <c r="BP10" s="715"/>
      <c r="BQ10" s="715"/>
      <c r="BR10" s="715"/>
      <c r="BS10" s="684">
        <v>13730</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5000</v>
      </c>
      <c r="CS10" s="679"/>
      <c r="CT10" s="679"/>
      <c r="CU10" s="679"/>
      <c r="CV10" s="679"/>
      <c r="CW10" s="679"/>
      <c r="CX10" s="679"/>
      <c r="CY10" s="680"/>
      <c r="CZ10" s="715">
        <v>0</v>
      </c>
      <c r="DA10" s="715"/>
      <c r="DB10" s="715"/>
      <c r="DC10" s="715"/>
      <c r="DD10" s="684" t="s">
        <v>234</v>
      </c>
      <c r="DE10" s="679"/>
      <c r="DF10" s="679"/>
      <c r="DG10" s="679"/>
      <c r="DH10" s="679"/>
      <c r="DI10" s="679"/>
      <c r="DJ10" s="679"/>
      <c r="DK10" s="679"/>
      <c r="DL10" s="679"/>
      <c r="DM10" s="679"/>
      <c r="DN10" s="679"/>
      <c r="DO10" s="679"/>
      <c r="DP10" s="680"/>
      <c r="DQ10" s="684" t="s">
        <v>240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504811</v>
      </c>
      <c r="S11" s="679"/>
      <c r="T11" s="679"/>
      <c r="U11" s="679"/>
      <c r="V11" s="679"/>
      <c r="W11" s="679"/>
      <c r="X11" s="679"/>
      <c r="Y11" s="680"/>
      <c r="Z11" s="681">
        <v>4.4000000000000004</v>
      </c>
      <c r="AA11" s="682"/>
      <c r="AB11" s="682"/>
      <c r="AC11" s="683"/>
      <c r="AD11" s="684">
        <v>504811</v>
      </c>
      <c r="AE11" s="679"/>
      <c r="AF11" s="679"/>
      <c r="AG11" s="679"/>
      <c r="AH11" s="679"/>
      <c r="AI11" s="679"/>
      <c r="AJ11" s="679"/>
      <c r="AK11" s="680"/>
      <c r="AL11" s="681">
        <v>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249734</v>
      </c>
      <c r="BH11" s="679"/>
      <c r="BI11" s="679"/>
      <c r="BJ11" s="679"/>
      <c r="BK11" s="679"/>
      <c r="BL11" s="679"/>
      <c r="BM11" s="679"/>
      <c r="BN11" s="680"/>
      <c r="BO11" s="715">
        <v>5.6</v>
      </c>
      <c r="BP11" s="715"/>
      <c r="BQ11" s="715"/>
      <c r="BR11" s="715"/>
      <c r="BS11" s="684">
        <v>49463</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1315912</v>
      </c>
      <c r="CS11" s="679"/>
      <c r="CT11" s="679"/>
      <c r="CU11" s="679"/>
      <c r="CV11" s="679"/>
      <c r="CW11" s="679"/>
      <c r="CX11" s="679"/>
      <c r="CY11" s="680"/>
      <c r="CZ11" s="715">
        <v>12.3</v>
      </c>
      <c r="DA11" s="715"/>
      <c r="DB11" s="715"/>
      <c r="DC11" s="715"/>
      <c r="DD11" s="684">
        <v>861858</v>
      </c>
      <c r="DE11" s="679"/>
      <c r="DF11" s="679"/>
      <c r="DG11" s="679"/>
      <c r="DH11" s="679"/>
      <c r="DI11" s="679"/>
      <c r="DJ11" s="679"/>
      <c r="DK11" s="679"/>
      <c r="DL11" s="679"/>
      <c r="DM11" s="679"/>
      <c r="DN11" s="679"/>
      <c r="DO11" s="679"/>
      <c r="DP11" s="680"/>
      <c r="DQ11" s="684">
        <v>743309</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26991</v>
      </c>
      <c r="S12" s="679"/>
      <c r="T12" s="679"/>
      <c r="U12" s="679"/>
      <c r="V12" s="679"/>
      <c r="W12" s="679"/>
      <c r="X12" s="679"/>
      <c r="Y12" s="680"/>
      <c r="Z12" s="715">
        <v>0.2</v>
      </c>
      <c r="AA12" s="715"/>
      <c r="AB12" s="715"/>
      <c r="AC12" s="715"/>
      <c r="AD12" s="716">
        <v>26991</v>
      </c>
      <c r="AE12" s="716"/>
      <c r="AF12" s="716"/>
      <c r="AG12" s="716"/>
      <c r="AH12" s="716"/>
      <c r="AI12" s="716"/>
      <c r="AJ12" s="716"/>
      <c r="AK12" s="716"/>
      <c r="AL12" s="681">
        <v>0.4</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1951625</v>
      </c>
      <c r="BH12" s="679"/>
      <c r="BI12" s="679"/>
      <c r="BJ12" s="679"/>
      <c r="BK12" s="679"/>
      <c r="BL12" s="679"/>
      <c r="BM12" s="679"/>
      <c r="BN12" s="680"/>
      <c r="BO12" s="715">
        <v>43.4</v>
      </c>
      <c r="BP12" s="715"/>
      <c r="BQ12" s="715"/>
      <c r="BR12" s="715"/>
      <c r="BS12" s="684" t="s">
        <v>234</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255802</v>
      </c>
      <c r="CS12" s="679"/>
      <c r="CT12" s="679"/>
      <c r="CU12" s="679"/>
      <c r="CV12" s="679"/>
      <c r="CW12" s="679"/>
      <c r="CX12" s="679"/>
      <c r="CY12" s="680"/>
      <c r="CZ12" s="715">
        <v>2.4</v>
      </c>
      <c r="DA12" s="715"/>
      <c r="DB12" s="715"/>
      <c r="DC12" s="715"/>
      <c r="DD12" s="684">
        <v>473</v>
      </c>
      <c r="DE12" s="679"/>
      <c r="DF12" s="679"/>
      <c r="DG12" s="679"/>
      <c r="DH12" s="679"/>
      <c r="DI12" s="679"/>
      <c r="DJ12" s="679"/>
      <c r="DK12" s="679"/>
      <c r="DL12" s="679"/>
      <c r="DM12" s="679"/>
      <c r="DN12" s="679"/>
      <c r="DO12" s="679"/>
      <c r="DP12" s="680"/>
      <c r="DQ12" s="684">
        <v>45349</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240</v>
      </c>
      <c r="S13" s="679"/>
      <c r="T13" s="679"/>
      <c r="U13" s="679"/>
      <c r="V13" s="679"/>
      <c r="W13" s="679"/>
      <c r="X13" s="679"/>
      <c r="Y13" s="680"/>
      <c r="Z13" s="715" t="s">
        <v>234</v>
      </c>
      <c r="AA13" s="715"/>
      <c r="AB13" s="715"/>
      <c r="AC13" s="715"/>
      <c r="AD13" s="716" t="s">
        <v>240</v>
      </c>
      <c r="AE13" s="716"/>
      <c r="AF13" s="716"/>
      <c r="AG13" s="716"/>
      <c r="AH13" s="716"/>
      <c r="AI13" s="716"/>
      <c r="AJ13" s="716"/>
      <c r="AK13" s="716"/>
      <c r="AL13" s="681" t="s">
        <v>234</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1941712</v>
      </c>
      <c r="BH13" s="679"/>
      <c r="BI13" s="679"/>
      <c r="BJ13" s="679"/>
      <c r="BK13" s="679"/>
      <c r="BL13" s="679"/>
      <c r="BM13" s="679"/>
      <c r="BN13" s="680"/>
      <c r="BO13" s="715">
        <v>43.2</v>
      </c>
      <c r="BP13" s="715"/>
      <c r="BQ13" s="715"/>
      <c r="BR13" s="715"/>
      <c r="BS13" s="684" t="s">
        <v>234</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790828</v>
      </c>
      <c r="CS13" s="679"/>
      <c r="CT13" s="679"/>
      <c r="CU13" s="679"/>
      <c r="CV13" s="679"/>
      <c r="CW13" s="679"/>
      <c r="CX13" s="679"/>
      <c r="CY13" s="680"/>
      <c r="CZ13" s="715">
        <v>7.4</v>
      </c>
      <c r="DA13" s="715"/>
      <c r="DB13" s="715"/>
      <c r="DC13" s="715"/>
      <c r="DD13" s="684">
        <v>269797</v>
      </c>
      <c r="DE13" s="679"/>
      <c r="DF13" s="679"/>
      <c r="DG13" s="679"/>
      <c r="DH13" s="679"/>
      <c r="DI13" s="679"/>
      <c r="DJ13" s="679"/>
      <c r="DK13" s="679"/>
      <c r="DL13" s="679"/>
      <c r="DM13" s="679"/>
      <c r="DN13" s="679"/>
      <c r="DO13" s="679"/>
      <c r="DP13" s="680"/>
      <c r="DQ13" s="684">
        <v>591388</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22035</v>
      </c>
      <c r="S14" s="679"/>
      <c r="T14" s="679"/>
      <c r="U14" s="679"/>
      <c r="V14" s="679"/>
      <c r="W14" s="679"/>
      <c r="X14" s="679"/>
      <c r="Y14" s="680"/>
      <c r="Z14" s="715">
        <v>0.2</v>
      </c>
      <c r="AA14" s="715"/>
      <c r="AB14" s="715"/>
      <c r="AC14" s="715"/>
      <c r="AD14" s="716">
        <v>22035</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87039</v>
      </c>
      <c r="BH14" s="679"/>
      <c r="BI14" s="679"/>
      <c r="BJ14" s="679"/>
      <c r="BK14" s="679"/>
      <c r="BL14" s="679"/>
      <c r="BM14" s="679"/>
      <c r="BN14" s="680"/>
      <c r="BO14" s="715">
        <v>1.9</v>
      </c>
      <c r="BP14" s="715"/>
      <c r="BQ14" s="715"/>
      <c r="BR14" s="715"/>
      <c r="BS14" s="684" t="s">
        <v>240</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614964</v>
      </c>
      <c r="CS14" s="679"/>
      <c r="CT14" s="679"/>
      <c r="CU14" s="679"/>
      <c r="CV14" s="679"/>
      <c r="CW14" s="679"/>
      <c r="CX14" s="679"/>
      <c r="CY14" s="680"/>
      <c r="CZ14" s="715">
        <v>5.7</v>
      </c>
      <c r="DA14" s="715"/>
      <c r="DB14" s="715"/>
      <c r="DC14" s="715"/>
      <c r="DD14" s="684">
        <v>157201</v>
      </c>
      <c r="DE14" s="679"/>
      <c r="DF14" s="679"/>
      <c r="DG14" s="679"/>
      <c r="DH14" s="679"/>
      <c r="DI14" s="679"/>
      <c r="DJ14" s="679"/>
      <c r="DK14" s="679"/>
      <c r="DL14" s="679"/>
      <c r="DM14" s="679"/>
      <c r="DN14" s="679"/>
      <c r="DO14" s="679"/>
      <c r="DP14" s="680"/>
      <c r="DQ14" s="684">
        <v>457945</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148</v>
      </c>
      <c r="S15" s="679"/>
      <c r="T15" s="679"/>
      <c r="U15" s="679"/>
      <c r="V15" s="679"/>
      <c r="W15" s="679"/>
      <c r="X15" s="679"/>
      <c r="Y15" s="680"/>
      <c r="Z15" s="715" t="s">
        <v>234</v>
      </c>
      <c r="AA15" s="715"/>
      <c r="AB15" s="715"/>
      <c r="AC15" s="715"/>
      <c r="AD15" s="716" t="s">
        <v>148</v>
      </c>
      <c r="AE15" s="716"/>
      <c r="AF15" s="716"/>
      <c r="AG15" s="716"/>
      <c r="AH15" s="716"/>
      <c r="AI15" s="716"/>
      <c r="AJ15" s="716"/>
      <c r="AK15" s="716"/>
      <c r="AL15" s="681" t="s">
        <v>240</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186718</v>
      </c>
      <c r="BH15" s="679"/>
      <c r="BI15" s="679"/>
      <c r="BJ15" s="679"/>
      <c r="BK15" s="679"/>
      <c r="BL15" s="679"/>
      <c r="BM15" s="679"/>
      <c r="BN15" s="680"/>
      <c r="BO15" s="715">
        <v>4.2</v>
      </c>
      <c r="BP15" s="715"/>
      <c r="BQ15" s="715"/>
      <c r="BR15" s="715"/>
      <c r="BS15" s="684" t="s">
        <v>234</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1255174</v>
      </c>
      <c r="CS15" s="679"/>
      <c r="CT15" s="679"/>
      <c r="CU15" s="679"/>
      <c r="CV15" s="679"/>
      <c r="CW15" s="679"/>
      <c r="CX15" s="679"/>
      <c r="CY15" s="680"/>
      <c r="CZ15" s="715">
        <v>11.7</v>
      </c>
      <c r="DA15" s="715"/>
      <c r="DB15" s="715"/>
      <c r="DC15" s="715"/>
      <c r="DD15" s="684">
        <v>253277</v>
      </c>
      <c r="DE15" s="679"/>
      <c r="DF15" s="679"/>
      <c r="DG15" s="679"/>
      <c r="DH15" s="679"/>
      <c r="DI15" s="679"/>
      <c r="DJ15" s="679"/>
      <c r="DK15" s="679"/>
      <c r="DL15" s="679"/>
      <c r="DM15" s="679"/>
      <c r="DN15" s="679"/>
      <c r="DO15" s="679"/>
      <c r="DP15" s="680"/>
      <c r="DQ15" s="684">
        <v>972290</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6931</v>
      </c>
      <c r="S16" s="679"/>
      <c r="T16" s="679"/>
      <c r="U16" s="679"/>
      <c r="V16" s="679"/>
      <c r="W16" s="679"/>
      <c r="X16" s="679"/>
      <c r="Y16" s="680"/>
      <c r="Z16" s="715">
        <v>0.1</v>
      </c>
      <c r="AA16" s="715"/>
      <c r="AB16" s="715"/>
      <c r="AC16" s="715"/>
      <c r="AD16" s="716">
        <v>6931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240</v>
      </c>
      <c r="BH16" s="679"/>
      <c r="BI16" s="679"/>
      <c r="BJ16" s="679"/>
      <c r="BK16" s="679"/>
      <c r="BL16" s="679"/>
      <c r="BM16" s="679"/>
      <c r="BN16" s="680"/>
      <c r="BO16" s="715" t="s">
        <v>234</v>
      </c>
      <c r="BP16" s="715"/>
      <c r="BQ16" s="715"/>
      <c r="BR16" s="715"/>
      <c r="BS16" s="684" t="s">
        <v>234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6426</v>
      </c>
      <c r="CS16" s="679"/>
      <c r="CT16" s="679"/>
      <c r="CU16" s="679"/>
      <c r="CV16" s="679"/>
      <c r="CW16" s="679"/>
      <c r="CX16" s="679"/>
      <c r="CY16" s="680"/>
      <c r="CZ16" s="715">
        <v>0.1</v>
      </c>
      <c r="DA16" s="715"/>
      <c r="DB16" s="715"/>
      <c r="DC16" s="715"/>
      <c r="DD16" s="684" t="s">
        <v>240</v>
      </c>
      <c r="DE16" s="679"/>
      <c r="DF16" s="679"/>
      <c r="DG16" s="679"/>
      <c r="DH16" s="679"/>
      <c r="DI16" s="679"/>
      <c r="DJ16" s="679"/>
      <c r="DK16" s="679"/>
      <c r="DL16" s="679"/>
      <c r="DM16" s="679"/>
      <c r="DN16" s="679"/>
      <c r="DO16" s="679"/>
      <c r="DP16" s="680"/>
      <c r="DQ16" s="684">
        <v>6426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97504</v>
      </c>
      <c r="S17" s="679"/>
      <c r="T17" s="679"/>
      <c r="U17" s="679"/>
      <c r="V17" s="679"/>
      <c r="W17" s="679"/>
      <c r="X17" s="679"/>
      <c r="Y17" s="680"/>
      <c r="Z17" s="715">
        <v>0.8</v>
      </c>
      <c r="AA17" s="715"/>
      <c r="AB17" s="715"/>
      <c r="AC17" s="715"/>
      <c r="AD17" s="716">
        <v>97504</v>
      </c>
      <c r="AE17" s="716"/>
      <c r="AF17" s="716"/>
      <c r="AG17" s="716"/>
      <c r="AH17" s="716"/>
      <c r="AI17" s="716"/>
      <c r="AJ17" s="716"/>
      <c r="AK17" s="716"/>
      <c r="AL17" s="681">
        <v>1.5</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240</v>
      </c>
      <c r="BH17" s="679"/>
      <c r="BI17" s="679"/>
      <c r="BJ17" s="679"/>
      <c r="BK17" s="679"/>
      <c r="BL17" s="679"/>
      <c r="BM17" s="679"/>
      <c r="BN17" s="680"/>
      <c r="BO17" s="715" t="s">
        <v>240</v>
      </c>
      <c r="BP17" s="715"/>
      <c r="BQ17" s="715"/>
      <c r="BR17" s="715"/>
      <c r="BS17" s="684" t="s">
        <v>234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629904</v>
      </c>
      <c r="CS17" s="679"/>
      <c r="CT17" s="679"/>
      <c r="CU17" s="679"/>
      <c r="CV17" s="679"/>
      <c r="CW17" s="679"/>
      <c r="CX17" s="679"/>
      <c r="CY17" s="680"/>
      <c r="CZ17" s="715">
        <v>5.9</v>
      </c>
      <c r="DA17" s="715"/>
      <c r="DB17" s="715"/>
      <c r="DC17" s="715"/>
      <c r="DD17" s="684" t="s">
        <v>240</v>
      </c>
      <c r="DE17" s="679"/>
      <c r="DF17" s="679"/>
      <c r="DG17" s="679"/>
      <c r="DH17" s="679"/>
      <c r="DI17" s="679"/>
      <c r="DJ17" s="679"/>
      <c r="DK17" s="679"/>
      <c r="DL17" s="679"/>
      <c r="DM17" s="679"/>
      <c r="DN17" s="679"/>
      <c r="DO17" s="679"/>
      <c r="DP17" s="680"/>
      <c r="DQ17" s="684">
        <v>610491</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24864</v>
      </c>
      <c r="S18" s="679"/>
      <c r="T18" s="679"/>
      <c r="U18" s="679"/>
      <c r="V18" s="679"/>
      <c r="W18" s="679"/>
      <c r="X18" s="679"/>
      <c r="Y18" s="680"/>
      <c r="Z18" s="715">
        <v>0.2</v>
      </c>
      <c r="AA18" s="715"/>
      <c r="AB18" s="715"/>
      <c r="AC18" s="715"/>
      <c r="AD18" s="716">
        <v>24864</v>
      </c>
      <c r="AE18" s="716"/>
      <c r="AF18" s="716"/>
      <c r="AG18" s="716"/>
      <c r="AH18" s="716"/>
      <c r="AI18" s="716"/>
      <c r="AJ18" s="716"/>
      <c r="AK18" s="716"/>
      <c r="AL18" s="681">
        <v>0.4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240</v>
      </c>
      <c r="BH18" s="679"/>
      <c r="BI18" s="679"/>
      <c r="BJ18" s="679"/>
      <c r="BK18" s="679"/>
      <c r="BL18" s="679"/>
      <c r="BM18" s="679"/>
      <c r="BN18" s="680"/>
      <c r="BO18" s="715" t="s">
        <v>240</v>
      </c>
      <c r="BP18" s="715"/>
      <c r="BQ18" s="715"/>
      <c r="BR18" s="715"/>
      <c r="BS18" s="684" t="s">
        <v>240</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234</v>
      </c>
      <c r="CS18" s="679"/>
      <c r="CT18" s="679"/>
      <c r="CU18" s="679"/>
      <c r="CV18" s="679"/>
      <c r="CW18" s="679"/>
      <c r="CX18" s="679"/>
      <c r="CY18" s="680"/>
      <c r="CZ18" s="715" t="s">
        <v>240</v>
      </c>
      <c r="DA18" s="715"/>
      <c r="DB18" s="715"/>
      <c r="DC18" s="715"/>
      <c r="DD18" s="684" t="s">
        <v>234</v>
      </c>
      <c r="DE18" s="679"/>
      <c r="DF18" s="679"/>
      <c r="DG18" s="679"/>
      <c r="DH18" s="679"/>
      <c r="DI18" s="679"/>
      <c r="DJ18" s="679"/>
      <c r="DK18" s="679"/>
      <c r="DL18" s="679"/>
      <c r="DM18" s="679"/>
      <c r="DN18" s="679"/>
      <c r="DO18" s="679"/>
      <c r="DP18" s="680"/>
      <c r="DQ18" s="684" t="s">
        <v>234</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3865</v>
      </c>
      <c r="S19" s="679"/>
      <c r="T19" s="679"/>
      <c r="U19" s="679"/>
      <c r="V19" s="679"/>
      <c r="W19" s="679"/>
      <c r="X19" s="679"/>
      <c r="Y19" s="680"/>
      <c r="Z19" s="715">
        <v>0</v>
      </c>
      <c r="AA19" s="715"/>
      <c r="AB19" s="715"/>
      <c r="AC19" s="715"/>
      <c r="AD19" s="716">
        <v>3865</v>
      </c>
      <c r="AE19" s="716"/>
      <c r="AF19" s="716"/>
      <c r="AG19" s="716"/>
      <c r="AH19" s="716"/>
      <c r="AI19" s="716"/>
      <c r="AJ19" s="716"/>
      <c r="AK19" s="716"/>
      <c r="AL19" s="681">
        <v>0.1</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130774</v>
      </c>
      <c r="BH19" s="679"/>
      <c r="BI19" s="679"/>
      <c r="BJ19" s="679"/>
      <c r="BK19" s="679"/>
      <c r="BL19" s="679"/>
      <c r="BM19" s="679"/>
      <c r="BN19" s="680"/>
      <c r="BO19" s="715">
        <v>2.9</v>
      </c>
      <c r="BP19" s="715"/>
      <c r="BQ19" s="715"/>
      <c r="BR19" s="715"/>
      <c r="BS19" s="684" t="s">
        <v>240</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240</v>
      </c>
      <c r="CS19" s="679"/>
      <c r="CT19" s="679"/>
      <c r="CU19" s="679"/>
      <c r="CV19" s="679"/>
      <c r="CW19" s="679"/>
      <c r="CX19" s="679"/>
      <c r="CY19" s="680"/>
      <c r="CZ19" s="715" t="s">
        <v>240</v>
      </c>
      <c r="DA19" s="715"/>
      <c r="DB19" s="715"/>
      <c r="DC19" s="715"/>
      <c r="DD19" s="684" t="s">
        <v>234</v>
      </c>
      <c r="DE19" s="679"/>
      <c r="DF19" s="679"/>
      <c r="DG19" s="679"/>
      <c r="DH19" s="679"/>
      <c r="DI19" s="679"/>
      <c r="DJ19" s="679"/>
      <c r="DK19" s="679"/>
      <c r="DL19" s="679"/>
      <c r="DM19" s="679"/>
      <c r="DN19" s="679"/>
      <c r="DO19" s="679"/>
      <c r="DP19" s="680"/>
      <c r="DQ19" s="684" t="s">
        <v>240</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649</v>
      </c>
      <c r="S20" s="679"/>
      <c r="T20" s="679"/>
      <c r="U20" s="679"/>
      <c r="V20" s="679"/>
      <c r="W20" s="679"/>
      <c r="X20" s="679"/>
      <c r="Y20" s="680"/>
      <c r="Z20" s="715">
        <v>0</v>
      </c>
      <c r="AA20" s="715"/>
      <c r="AB20" s="715"/>
      <c r="AC20" s="715"/>
      <c r="AD20" s="716">
        <v>649</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130774</v>
      </c>
      <c r="BH20" s="679"/>
      <c r="BI20" s="679"/>
      <c r="BJ20" s="679"/>
      <c r="BK20" s="679"/>
      <c r="BL20" s="679"/>
      <c r="BM20" s="679"/>
      <c r="BN20" s="680"/>
      <c r="BO20" s="715">
        <v>2.9</v>
      </c>
      <c r="BP20" s="715"/>
      <c r="BQ20" s="715"/>
      <c r="BR20" s="715"/>
      <c r="BS20" s="684" t="s">
        <v>234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10723701</v>
      </c>
      <c r="CS20" s="679"/>
      <c r="CT20" s="679"/>
      <c r="CU20" s="679"/>
      <c r="CV20" s="679"/>
      <c r="CW20" s="679"/>
      <c r="CX20" s="679"/>
      <c r="CY20" s="680"/>
      <c r="CZ20" s="715">
        <v>100</v>
      </c>
      <c r="DA20" s="715"/>
      <c r="DB20" s="715"/>
      <c r="DC20" s="715"/>
      <c r="DD20" s="684">
        <v>1616624</v>
      </c>
      <c r="DE20" s="679"/>
      <c r="DF20" s="679"/>
      <c r="DG20" s="679"/>
      <c r="DH20" s="679"/>
      <c r="DI20" s="679"/>
      <c r="DJ20" s="679"/>
      <c r="DK20" s="679"/>
      <c r="DL20" s="679"/>
      <c r="DM20" s="679"/>
      <c r="DN20" s="679"/>
      <c r="DO20" s="679"/>
      <c r="DP20" s="680"/>
      <c r="DQ20" s="684">
        <v>7595750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68126</v>
      </c>
      <c r="S21" s="679"/>
      <c r="T21" s="679"/>
      <c r="U21" s="679"/>
      <c r="V21" s="679"/>
      <c r="W21" s="679"/>
      <c r="X21" s="679"/>
      <c r="Y21" s="680"/>
      <c r="Z21" s="715">
        <v>0.6</v>
      </c>
      <c r="AA21" s="715"/>
      <c r="AB21" s="715"/>
      <c r="AC21" s="715"/>
      <c r="AD21" s="716">
        <v>68126</v>
      </c>
      <c r="AE21" s="716"/>
      <c r="AF21" s="716"/>
      <c r="AG21" s="716"/>
      <c r="AH21" s="716"/>
      <c r="AI21" s="716"/>
      <c r="AJ21" s="716"/>
      <c r="AK21" s="716"/>
      <c r="AL21" s="681">
        <v>1.1000000000000001</v>
      </c>
      <c r="AM21" s="682"/>
      <c r="AN21" s="682"/>
      <c r="AO21" s="717"/>
      <c r="AP21" s="773" t="s">
        <v>279</v>
      </c>
      <c r="AQ21" s="780"/>
      <c r="AR21" s="780"/>
      <c r="AS21" s="780"/>
      <c r="AT21" s="780"/>
      <c r="AU21" s="780"/>
      <c r="AV21" s="780"/>
      <c r="AW21" s="780"/>
      <c r="AX21" s="780"/>
      <c r="AY21" s="780"/>
      <c r="AZ21" s="780"/>
      <c r="BA21" s="780"/>
      <c r="BB21" s="780"/>
      <c r="BC21" s="780"/>
      <c r="BD21" s="780"/>
      <c r="BE21" s="780"/>
      <c r="BF21" s="775"/>
      <c r="BG21" s="678">
        <v>4601</v>
      </c>
      <c r="BH21" s="679"/>
      <c r="BI21" s="679"/>
      <c r="BJ21" s="679"/>
      <c r="BK21" s="679"/>
      <c r="BL21" s="679"/>
      <c r="BM21" s="679"/>
      <c r="BN21" s="680"/>
      <c r="BO21" s="715">
        <v>0.1</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1715123</v>
      </c>
      <c r="S22" s="679"/>
      <c r="T22" s="679"/>
      <c r="U22" s="679"/>
      <c r="V22" s="679"/>
      <c r="W22" s="679"/>
      <c r="X22" s="679"/>
      <c r="Y22" s="680"/>
      <c r="Z22" s="715">
        <v>14.8</v>
      </c>
      <c r="AA22" s="715"/>
      <c r="AB22" s="715"/>
      <c r="AC22" s="715"/>
      <c r="AD22" s="716">
        <v>1101295</v>
      </c>
      <c r="AE22" s="716"/>
      <c r="AF22" s="716"/>
      <c r="AG22" s="716"/>
      <c r="AH22" s="716"/>
      <c r="AI22" s="716"/>
      <c r="AJ22" s="716"/>
      <c r="AK22" s="716"/>
      <c r="AL22" s="681">
        <v>17.399999999999999</v>
      </c>
      <c r="AM22" s="682"/>
      <c r="AN22" s="682"/>
      <c r="AO22" s="717"/>
      <c r="AP22" s="773" t="s">
        <v>281</v>
      </c>
      <c r="AQ22" s="780"/>
      <c r="AR22" s="780"/>
      <c r="AS22" s="780"/>
      <c r="AT22" s="780"/>
      <c r="AU22" s="780"/>
      <c r="AV22" s="780"/>
      <c r="AW22" s="780"/>
      <c r="AX22" s="780"/>
      <c r="AY22" s="780"/>
      <c r="AZ22" s="780"/>
      <c r="BA22" s="780"/>
      <c r="BB22" s="780"/>
      <c r="BC22" s="780"/>
      <c r="BD22" s="780"/>
      <c r="BE22" s="780"/>
      <c r="BF22" s="775"/>
      <c r="BG22" s="678" t="s">
        <v>240</v>
      </c>
      <c r="BH22" s="679"/>
      <c r="BI22" s="679"/>
      <c r="BJ22" s="679"/>
      <c r="BK22" s="679"/>
      <c r="BL22" s="679"/>
      <c r="BM22" s="679"/>
      <c r="BN22" s="680"/>
      <c r="BO22" s="715" t="s">
        <v>240</v>
      </c>
      <c r="BP22" s="715"/>
      <c r="BQ22" s="715"/>
      <c r="BR22" s="715"/>
      <c r="BS22" s="684" t="s">
        <v>234</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1101295</v>
      </c>
      <c r="S23" s="679"/>
      <c r="T23" s="679"/>
      <c r="U23" s="679"/>
      <c r="V23" s="679"/>
      <c r="W23" s="679"/>
      <c r="X23" s="679"/>
      <c r="Y23" s="680"/>
      <c r="Z23" s="715">
        <v>9.5</v>
      </c>
      <c r="AA23" s="715"/>
      <c r="AB23" s="715"/>
      <c r="AC23" s="715"/>
      <c r="AD23" s="716">
        <v>1101295</v>
      </c>
      <c r="AE23" s="716"/>
      <c r="AF23" s="716"/>
      <c r="AG23" s="716"/>
      <c r="AH23" s="716"/>
      <c r="AI23" s="716"/>
      <c r="AJ23" s="716"/>
      <c r="AK23" s="716"/>
      <c r="AL23" s="681">
        <v>17.399999999999999</v>
      </c>
      <c r="AM23" s="682"/>
      <c r="AN23" s="682"/>
      <c r="AO23" s="717"/>
      <c r="AP23" s="773" t="s">
        <v>284</v>
      </c>
      <c r="AQ23" s="780"/>
      <c r="AR23" s="780"/>
      <c r="AS23" s="780"/>
      <c r="AT23" s="780"/>
      <c r="AU23" s="780"/>
      <c r="AV23" s="780"/>
      <c r="AW23" s="780"/>
      <c r="AX23" s="780"/>
      <c r="AY23" s="780"/>
      <c r="AZ23" s="780"/>
      <c r="BA23" s="780"/>
      <c r="BB23" s="780"/>
      <c r="BC23" s="780"/>
      <c r="BD23" s="780"/>
      <c r="BE23" s="780"/>
      <c r="BF23" s="775"/>
      <c r="BG23" s="678">
        <v>126173</v>
      </c>
      <c r="BH23" s="679"/>
      <c r="BI23" s="679"/>
      <c r="BJ23" s="679"/>
      <c r="BK23" s="679"/>
      <c r="BL23" s="679"/>
      <c r="BM23" s="679"/>
      <c r="BN23" s="680"/>
      <c r="BO23" s="715">
        <v>2.8</v>
      </c>
      <c r="BP23" s="715"/>
      <c r="BQ23" s="715"/>
      <c r="BR23" s="715"/>
      <c r="BS23" s="684" t="s">
        <v>234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152821</v>
      </c>
      <c r="S24" s="679"/>
      <c r="T24" s="679"/>
      <c r="U24" s="679"/>
      <c r="V24" s="679"/>
      <c r="W24" s="679"/>
      <c r="X24" s="679"/>
      <c r="Y24" s="680"/>
      <c r="Z24" s="715">
        <v>1.3</v>
      </c>
      <c r="AA24" s="715"/>
      <c r="AB24" s="715"/>
      <c r="AC24" s="715"/>
      <c r="AD24" s="716" t="s">
        <v>234</v>
      </c>
      <c r="AE24" s="716"/>
      <c r="AF24" s="716"/>
      <c r="AG24" s="716"/>
      <c r="AH24" s="716"/>
      <c r="AI24" s="716"/>
      <c r="AJ24" s="716"/>
      <c r="AK24" s="716"/>
      <c r="AL24" s="681" t="s">
        <v>148</v>
      </c>
      <c r="AM24" s="682"/>
      <c r="AN24" s="682"/>
      <c r="AO24" s="717"/>
      <c r="AP24" s="773" t="s">
        <v>291</v>
      </c>
      <c r="AQ24" s="780"/>
      <c r="AR24" s="780"/>
      <c r="AS24" s="780"/>
      <c r="AT24" s="780"/>
      <c r="AU24" s="780"/>
      <c r="AV24" s="780"/>
      <c r="AW24" s="780"/>
      <c r="AX24" s="780"/>
      <c r="AY24" s="780"/>
      <c r="AZ24" s="780"/>
      <c r="BA24" s="780"/>
      <c r="BB24" s="780"/>
      <c r="BC24" s="780"/>
      <c r="BD24" s="780"/>
      <c r="BE24" s="780"/>
      <c r="BF24" s="775"/>
      <c r="BG24" s="678" t="s">
        <v>240</v>
      </c>
      <c r="BH24" s="679"/>
      <c r="BI24" s="679"/>
      <c r="BJ24" s="679"/>
      <c r="BK24" s="679"/>
      <c r="BL24" s="679"/>
      <c r="BM24" s="679"/>
      <c r="BN24" s="680"/>
      <c r="BO24" s="715" t="s">
        <v>234</v>
      </c>
      <c r="BP24" s="715"/>
      <c r="BQ24" s="715"/>
      <c r="BR24" s="715"/>
      <c r="BS24" s="684" t="s">
        <v>240</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3515527</v>
      </c>
      <c r="CS24" s="734"/>
      <c r="CT24" s="734"/>
      <c r="CU24" s="734"/>
      <c r="CV24" s="734"/>
      <c r="CW24" s="734"/>
      <c r="CX24" s="734"/>
      <c r="CY24" s="777"/>
      <c r="CZ24" s="778">
        <v>32.799999999999997</v>
      </c>
      <c r="DA24" s="749"/>
      <c r="DB24" s="749"/>
      <c r="DC24" s="781"/>
      <c r="DD24" s="776">
        <v>2505565</v>
      </c>
      <c r="DE24" s="734"/>
      <c r="DF24" s="734"/>
      <c r="DG24" s="734"/>
      <c r="DH24" s="734"/>
      <c r="DI24" s="734"/>
      <c r="DJ24" s="734"/>
      <c r="DK24" s="777"/>
      <c r="DL24" s="776">
        <v>2489847</v>
      </c>
      <c r="DM24" s="734"/>
      <c r="DN24" s="734"/>
      <c r="DO24" s="734"/>
      <c r="DP24" s="734"/>
      <c r="DQ24" s="734"/>
      <c r="DR24" s="734"/>
      <c r="DS24" s="734"/>
      <c r="DT24" s="734"/>
      <c r="DU24" s="734"/>
      <c r="DV24" s="777"/>
      <c r="DW24" s="778">
        <v>37</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v>461007</v>
      </c>
      <c r="S25" s="679"/>
      <c r="T25" s="679"/>
      <c r="U25" s="679"/>
      <c r="V25" s="679"/>
      <c r="W25" s="679"/>
      <c r="X25" s="679"/>
      <c r="Y25" s="680"/>
      <c r="Z25" s="715">
        <v>4</v>
      </c>
      <c r="AA25" s="715"/>
      <c r="AB25" s="715"/>
      <c r="AC25" s="715"/>
      <c r="AD25" s="716" t="s">
        <v>234</v>
      </c>
      <c r="AE25" s="716"/>
      <c r="AF25" s="716"/>
      <c r="AG25" s="716"/>
      <c r="AH25" s="716"/>
      <c r="AI25" s="716"/>
      <c r="AJ25" s="716"/>
      <c r="AK25" s="716"/>
      <c r="AL25" s="681" t="s">
        <v>234</v>
      </c>
      <c r="AM25" s="682"/>
      <c r="AN25" s="682"/>
      <c r="AO25" s="717"/>
      <c r="AP25" s="773" t="s">
        <v>294</v>
      </c>
      <c r="AQ25" s="780"/>
      <c r="AR25" s="780"/>
      <c r="AS25" s="780"/>
      <c r="AT25" s="780"/>
      <c r="AU25" s="780"/>
      <c r="AV25" s="780"/>
      <c r="AW25" s="780"/>
      <c r="AX25" s="780"/>
      <c r="AY25" s="780"/>
      <c r="AZ25" s="780"/>
      <c r="BA25" s="780"/>
      <c r="BB25" s="780"/>
      <c r="BC25" s="780"/>
      <c r="BD25" s="780"/>
      <c r="BE25" s="780"/>
      <c r="BF25" s="775"/>
      <c r="BG25" s="678" t="s">
        <v>240</v>
      </c>
      <c r="BH25" s="679"/>
      <c r="BI25" s="679"/>
      <c r="BJ25" s="679"/>
      <c r="BK25" s="679"/>
      <c r="BL25" s="679"/>
      <c r="BM25" s="679"/>
      <c r="BN25" s="680"/>
      <c r="BO25" s="715" t="s">
        <v>240</v>
      </c>
      <c r="BP25" s="715"/>
      <c r="BQ25" s="715"/>
      <c r="BR25" s="715"/>
      <c r="BS25" s="684" t="s">
        <v>148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1502551</v>
      </c>
      <c r="CS25" s="697"/>
      <c r="CT25" s="697"/>
      <c r="CU25" s="697"/>
      <c r="CV25" s="697"/>
      <c r="CW25" s="697"/>
      <c r="CX25" s="697"/>
      <c r="CY25" s="698"/>
      <c r="CZ25" s="681">
        <v>14</v>
      </c>
      <c r="DA25" s="699"/>
      <c r="DB25" s="699"/>
      <c r="DC25" s="700"/>
      <c r="DD25" s="684">
        <v>1420120</v>
      </c>
      <c r="DE25" s="697"/>
      <c r="DF25" s="697"/>
      <c r="DG25" s="697"/>
      <c r="DH25" s="697"/>
      <c r="DI25" s="697"/>
      <c r="DJ25" s="697"/>
      <c r="DK25" s="698"/>
      <c r="DL25" s="684">
        <v>1406540</v>
      </c>
      <c r="DM25" s="697"/>
      <c r="DN25" s="697"/>
      <c r="DO25" s="697"/>
      <c r="DP25" s="697"/>
      <c r="DQ25" s="697"/>
      <c r="DR25" s="697"/>
      <c r="DS25" s="697"/>
      <c r="DT25" s="697"/>
      <c r="DU25" s="697"/>
      <c r="DV25" s="698"/>
      <c r="DW25" s="681">
        <v>20.9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7040498</v>
      </c>
      <c r="S26" s="679"/>
      <c r="T26" s="679"/>
      <c r="U26" s="679"/>
      <c r="V26" s="679"/>
      <c r="W26" s="679"/>
      <c r="X26" s="679"/>
      <c r="Y26" s="680"/>
      <c r="Z26" s="715">
        <v>60.7</v>
      </c>
      <c r="AA26" s="715"/>
      <c r="AB26" s="715"/>
      <c r="AC26" s="715"/>
      <c r="AD26" s="716">
        <v>6300497</v>
      </c>
      <c r="AE26" s="716"/>
      <c r="AF26" s="716"/>
      <c r="AG26" s="716"/>
      <c r="AH26" s="716"/>
      <c r="AI26" s="716"/>
      <c r="AJ26" s="716"/>
      <c r="AK26" s="716"/>
      <c r="AL26" s="681">
        <v>99.7</v>
      </c>
      <c r="AM26" s="682"/>
      <c r="AN26" s="682"/>
      <c r="AO26" s="717"/>
      <c r="AP26" s="773" t="s">
        <v>297</v>
      </c>
      <c r="AQ26" s="774"/>
      <c r="AR26" s="774"/>
      <c r="AS26" s="774"/>
      <c r="AT26" s="774"/>
      <c r="AU26" s="774"/>
      <c r="AV26" s="774"/>
      <c r="AW26" s="774"/>
      <c r="AX26" s="774"/>
      <c r="AY26" s="774"/>
      <c r="AZ26" s="774"/>
      <c r="BA26" s="774"/>
      <c r="BB26" s="774"/>
      <c r="BC26" s="774"/>
      <c r="BD26" s="774"/>
      <c r="BE26" s="774"/>
      <c r="BF26" s="775"/>
      <c r="BG26" s="678" t="s">
        <v>234</v>
      </c>
      <c r="BH26" s="679"/>
      <c r="BI26" s="679"/>
      <c r="BJ26" s="679"/>
      <c r="BK26" s="679"/>
      <c r="BL26" s="679"/>
      <c r="BM26" s="679"/>
      <c r="BN26" s="680"/>
      <c r="BO26" s="715" t="s">
        <v>234</v>
      </c>
      <c r="BP26" s="715"/>
      <c r="BQ26" s="715"/>
      <c r="BR26" s="715"/>
      <c r="BS26" s="684" t="s">
        <v>240</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973519</v>
      </c>
      <c r="CS26" s="679"/>
      <c r="CT26" s="679"/>
      <c r="CU26" s="679"/>
      <c r="CV26" s="679"/>
      <c r="CW26" s="679"/>
      <c r="CX26" s="679"/>
      <c r="CY26" s="680"/>
      <c r="CZ26" s="681">
        <v>9.1</v>
      </c>
      <c r="DA26" s="699"/>
      <c r="DB26" s="699"/>
      <c r="DC26" s="700"/>
      <c r="DD26" s="684">
        <v>906608</v>
      </c>
      <c r="DE26" s="679"/>
      <c r="DF26" s="679"/>
      <c r="DG26" s="679"/>
      <c r="DH26" s="679"/>
      <c r="DI26" s="679"/>
      <c r="DJ26" s="679"/>
      <c r="DK26" s="680"/>
      <c r="DL26" s="684" t="s">
        <v>234</v>
      </c>
      <c r="DM26" s="679"/>
      <c r="DN26" s="679"/>
      <c r="DO26" s="679"/>
      <c r="DP26" s="679"/>
      <c r="DQ26" s="679"/>
      <c r="DR26" s="679"/>
      <c r="DS26" s="679"/>
      <c r="DT26" s="679"/>
      <c r="DU26" s="679"/>
      <c r="DV26" s="680"/>
      <c r="DW26" s="681" t="s">
        <v>234</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3764</v>
      </c>
      <c r="S27" s="679"/>
      <c r="T27" s="679"/>
      <c r="U27" s="679"/>
      <c r="V27" s="679"/>
      <c r="W27" s="679"/>
      <c r="X27" s="679"/>
      <c r="Y27" s="680"/>
      <c r="Z27" s="715">
        <v>0</v>
      </c>
      <c r="AA27" s="715"/>
      <c r="AB27" s="715"/>
      <c r="AC27" s="715"/>
      <c r="AD27" s="716">
        <v>3764</v>
      </c>
      <c r="AE27" s="716"/>
      <c r="AF27" s="716"/>
      <c r="AG27" s="716"/>
      <c r="AH27" s="716"/>
      <c r="AI27" s="716"/>
      <c r="AJ27" s="716"/>
      <c r="AK27" s="716"/>
      <c r="AL27" s="681">
        <v>0.1</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4494255</v>
      </c>
      <c r="BH27" s="679"/>
      <c r="BI27" s="679"/>
      <c r="BJ27" s="679"/>
      <c r="BK27" s="679"/>
      <c r="BL27" s="679"/>
      <c r="BM27" s="679"/>
      <c r="BN27" s="680"/>
      <c r="BO27" s="715">
        <v>100</v>
      </c>
      <c r="BP27" s="715"/>
      <c r="BQ27" s="715"/>
      <c r="BR27" s="715"/>
      <c r="BS27" s="684">
        <v>63193</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1383072</v>
      </c>
      <c r="CS27" s="697"/>
      <c r="CT27" s="697"/>
      <c r="CU27" s="697"/>
      <c r="CV27" s="697"/>
      <c r="CW27" s="697"/>
      <c r="CX27" s="697"/>
      <c r="CY27" s="698"/>
      <c r="CZ27" s="681">
        <v>12.9</v>
      </c>
      <c r="DA27" s="699"/>
      <c r="DB27" s="699"/>
      <c r="DC27" s="700"/>
      <c r="DD27" s="684">
        <v>474954</v>
      </c>
      <c r="DE27" s="697"/>
      <c r="DF27" s="697"/>
      <c r="DG27" s="697"/>
      <c r="DH27" s="697"/>
      <c r="DI27" s="697"/>
      <c r="DJ27" s="697"/>
      <c r="DK27" s="698"/>
      <c r="DL27" s="684">
        <v>472816</v>
      </c>
      <c r="DM27" s="697"/>
      <c r="DN27" s="697"/>
      <c r="DO27" s="697"/>
      <c r="DP27" s="697"/>
      <c r="DQ27" s="697"/>
      <c r="DR27" s="697"/>
      <c r="DS27" s="697"/>
      <c r="DT27" s="697"/>
      <c r="DU27" s="697"/>
      <c r="DV27" s="698"/>
      <c r="DW27" s="681">
        <v>7</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46964</v>
      </c>
      <c r="S28" s="679"/>
      <c r="T28" s="679"/>
      <c r="U28" s="679"/>
      <c r="V28" s="679"/>
      <c r="W28" s="679"/>
      <c r="X28" s="679"/>
      <c r="Y28" s="680"/>
      <c r="Z28" s="715">
        <v>0.4</v>
      </c>
      <c r="AA28" s="715"/>
      <c r="AB28" s="715"/>
      <c r="AC28" s="715"/>
      <c r="AD28" s="716">
        <v>228</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629904</v>
      </c>
      <c r="CS28" s="679"/>
      <c r="CT28" s="679"/>
      <c r="CU28" s="679"/>
      <c r="CV28" s="679"/>
      <c r="CW28" s="679"/>
      <c r="CX28" s="679"/>
      <c r="CY28" s="680"/>
      <c r="CZ28" s="681">
        <v>5.9</v>
      </c>
      <c r="DA28" s="699"/>
      <c r="DB28" s="699"/>
      <c r="DC28" s="700"/>
      <c r="DD28" s="684">
        <v>610491</v>
      </c>
      <c r="DE28" s="679"/>
      <c r="DF28" s="679"/>
      <c r="DG28" s="679"/>
      <c r="DH28" s="679"/>
      <c r="DI28" s="679"/>
      <c r="DJ28" s="679"/>
      <c r="DK28" s="680"/>
      <c r="DL28" s="684">
        <v>610491</v>
      </c>
      <c r="DM28" s="679"/>
      <c r="DN28" s="679"/>
      <c r="DO28" s="679"/>
      <c r="DP28" s="679"/>
      <c r="DQ28" s="679"/>
      <c r="DR28" s="679"/>
      <c r="DS28" s="679"/>
      <c r="DT28" s="679"/>
      <c r="DU28" s="679"/>
      <c r="DV28" s="680"/>
      <c r="DW28" s="681">
        <v>9.1</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101898</v>
      </c>
      <c r="S29" s="679"/>
      <c r="T29" s="679"/>
      <c r="U29" s="679"/>
      <c r="V29" s="679"/>
      <c r="W29" s="679"/>
      <c r="X29" s="679"/>
      <c r="Y29" s="680"/>
      <c r="Z29" s="715">
        <v>0.9</v>
      </c>
      <c r="AA29" s="715"/>
      <c r="AB29" s="715"/>
      <c r="AC29" s="715"/>
      <c r="AD29" s="716">
        <v>8699</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305</v>
      </c>
      <c r="CE29" s="768"/>
      <c r="CF29" s="711" t="s">
        <v>306</v>
      </c>
      <c r="CG29" s="712"/>
      <c r="CH29" s="712"/>
      <c r="CI29" s="712"/>
      <c r="CJ29" s="712"/>
      <c r="CK29" s="712"/>
      <c r="CL29" s="712"/>
      <c r="CM29" s="712"/>
      <c r="CN29" s="712"/>
      <c r="CO29" s="712"/>
      <c r="CP29" s="712"/>
      <c r="CQ29" s="713"/>
      <c r="CR29" s="678">
        <v>629904</v>
      </c>
      <c r="CS29" s="697"/>
      <c r="CT29" s="697"/>
      <c r="CU29" s="697"/>
      <c r="CV29" s="697"/>
      <c r="CW29" s="697"/>
      <c r="CX29" s="697"/>
      <c r="CY29" s="698"/>
      <c r="CZ29" s="681">
        <v>5.9</v>
      </c>
      <c r="DA29" s="699"/>
      <c r="DB29" s="699"/>
      <c r="DC29" s="700"/>
      <c r="DD29" s="684">
        <v>610491</v>
      </c>
      <c r="DE29" s="697"/>
      <c r="DF29" s="697"/>
      <c r="DG29" s="697"/>
      <c r="DH29" s="697"/>
      <c r="DI29" s="697"/>
      <c r="DJ29" s="697"/>
      <c r="DK29" s="698"/>
      <c r="DL29" s="684">
        <v>610491</v>
      </c>
      <c r="DM29" s="697"/>
      <c r="DN29" s="697"/>
      <c r="DO29" s="697"/>
      <c r="DP29" s="697"/>
      <c r="DQ29" s="697"/>
      <c r="DR29" s="697"/>
      <c r="DS29" s="697"/>
      <c r="DT29" s="697"/>
      <c r="DU29" s="697"/>
      <c r="DV29" s="698"/>
      <c r="DW29" s="681">
        <v>9.1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54374</v>
      </c>
      <c r="S30" s="679"/>
      <c r="T30" s="679"/>
      <c r="U30" s="679"/>
      <c r="V30" s="679"/>
      <c r="W30" s="679"/>
      <c r="X30" s="679"/>
      <c r="Y30" s="680"/>
      <c r="Z30" s="715">
        <v>0.5</v>
      </c>
      <c r="AA30" s="715"/>
      <c r="AB30" s="715"/>
      <c r="AC30" s="715"/>
      <c r="AD30" s="716" t="s">
        <v>240</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591281</v>
      </c>
      <c r="CS30" s="679"/>
      <c r="CT30" s="679"/>
      <c r="CU30" s="679"/>
      <c r="CV30" s="679"/>
      <c r="CW30" s="679"/>
      <c r="CX30" s="679"/>
      <c r="CY30" s="680"/>
      <c r="CZ30" s="681">
        <v>5.5</v>
      </c>
      <c r="DA30" s="699"/>
      <c r="DB30" s="699"/>
      <c r="DC30" s="700"/>
      <c r="DD30" s="684">
        <v>571868</v>
      </c>
      <c r="DE30" s="679"/>
      <c r="DF30" s="679"/>
      <c r="DG30" s="679"/>
      <c r="DH30" s="679"/>
      <c r="DI30" s="679"/>
      <c r="DJ30" s="679"/>
      <c r="DK30" s="680"/>
      <c r="DL30" s="684">
        <v>571868</v>
      </c>
      <c r="DM30" s="679"/>
      <c r="DN30" s="679"/>
      <c r="DO30" s="679"/>
      <c r="DP30" s="679"/>
      <c r="DQ30" s="679"/>
      <c r="DR30" s="679"/>
      <c r="DS30" s="679"/>
      <c r="DT30" s="679"/>
      <c r="DU30" s="679"/>
      <c r="DV30" s="680"/>
      <c r="DW30" s="681">
        <v>8.5</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1160015</v>
      </c>
      <c r="S31" s="679"/>
      <c r="T31" s="679"/>
      <c r="U31" s="679"/>
      <c r="V31" s="679"/>
      <c r="W31" s="679"/>
      <c r="X31" s="679"/>
      <c r="Y31" s="680"/>
      <c r="Z31" s="715">
        <v>10</v>
      </c>
      <c r="AA31" s="715"/>
      <c r="AB31" s="715"/>
      <c r="AC31" s="715"/>
      <c r="AD31" s="716" t="s">
        <v>240</v>
      </c>
      <c r="AE31" s="716"/>
      <c r="AF31" s="716"/>
      <c r="AG31" s="716"/>
      <c r="AH31" s="716"/>
      <c r="AI31" s="716"/>
      <c r="AJ31" s="716"/>
      <c r="AK31" s="716"/>
      <c r="AL31" s="681" t="s">
        <v>240</v>
      </c>
      <c r="AM31" s="682"/>
      <c r="AN31" s="682"/>
      <c r="AO31" s="717"/>
      <c r="AP31" s="752" t="s">
        <v>312</v>
      </c>
      <c r="AQ31" s="753"/>
      <c r="AR31" s="753"/>
      <c r="AS31" s="753"/>
      <c r="AT31" s="758" t="s">
        <v>313</v>
      </c>
      <c r="AU31" s="231"/>
      <c r="AV31" s="231"/>
      <c r="AW31" s="231"/>
      <c r="AX31" s="744" t="s">
        <v>189</v>
      </c>
      <c r="AY31" s="745"/>
      <c r="AZ31" s="745"/>
      <c r="BA31" s="745"/>
      <c r="BB31" s="745"/>
      <c r="BC31" s="745"/>
      <c r="BD31" s="745"/>
      <c r="BE31" s="745"/>
      <c r="BF31" s="746"/>
      <c r="BG31" s="747">
        <v>99</v>
      </c>
      <c r="BH31" s="748"/>
      <c r="BI31" s="748"/>
      <c r="BJ31" s="748"/>
      <c r="BK31" s="748"/>
      <c r="BL31" s="748"/>
      <c r="BM31" s="749">
        <v>97.7</v>
      </c>
      <c r="BN31" s="748"/>
      <c r="BO31" s="748"/>
      <c r="BP31" s="748"/>
      <c r="BQ31" s="750"/>
      <c r="BR31" s="747">
        <v>99.1</v>
      </c>
      <c r="BS31" s="748"/>
      <c r="BT31" s="748"/>
      <c r="BU31" s="748"/>
      <c r="BV31" s="748"/>
      <c r="BW31" s="748"/>
      <c r="BX31" s="749">
        <v>97.5</v>
      </c>
      <c r="BY31" s="748"/>
      <c r="BZ31" s="748"/>
      <c r="CA31" s="748"/>
      <c r="CB31" s="750"/>
      <c r="CD31" s="769"/>
      <c r="CE31" s="770"/>
      <c r="CF31" s="711" t="s">
        <v>314</v>
      </c>
      <c r="CG31" s="712"/>
      <c r="CH31" s="712"/>
      <c r="CI31" s="712"/>
      <c r="CJ31" s="712"/>
      <c r="CK31" s="712"/>
      <c r="CL31" s="712"/>
      <c r="CM31" s="712"/>
      <c r="CN31" s="712"/>
      <c r="CO31" s="712"/>
      <c r="CP31" s="712"/>
      <c r="CQ31" s="713"/>
      <c r="CR31" s="678">
        <v>38623</v>
      </c>
      <c r="CS31" s="697"/>
      <c r="CT31" s="697"/>
      <c r="CU31" s="697"/>
      <c r="CV31" s="697"/>
      <c r="CW31" s="697"/>
      <c r="CX31" s="697"/>
      <c r="CY31" s="698"/>
      <c r="CZ31" s="681">
        <v>0.4</v>
      </c>
      <c r="DA31" s="699"/>
      <c r="DB31" s="699"/>
      <c r="DC31" s="700"/>
      <c r="DD31" s="684">
        <v>38623</v>
      </c>
      <c r="DE31" s="697"/>
      <c r="DF31" s="697"/>
      <c r="DG31" s="697"/>
      <c r="DH31" s="697"/>
      <c r="DI31" s="697"/>
      <c r="DJ31" s="697"/>
      <c r="DK31" s="698"/>
      <c r="DL31" s="684">
        <v>38623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234</v>
      </c>
      <c r="S32" s="679"/>
      <c r="T32" s="679"/>
      <c r="U32" s="679"/>
      <c r="V32" s="679"/>
      <c r="W32" s="679"/>
      <c r="X32" s="679"/>
      <c r="Y32" s="680"/>
      <c r="Z32" s="715" t="s">
        <v>240</v>
      </c>
      <c r="AA32" s="715"/>
      <c r="AB32" s="715"/>
      <c r="AC32" s="715"/>
      <c r="AD32" s="716" t="s">
        <v>240</v>
      </c>
      <c r="AE32" s="716"/>
      <c r="AF32" s="716"/>
      <c r="AG32" s="716"/>
      <c r="AH32" s="716"/>
      <c r="AI32" s="716"/>
      <c r="AJ32" s="716"/>
      <c r="AK32" s="716"/>
      <c r="AL32" s="681" t="s">
        <v>234</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v>
      </c>
      <c r="BH32" s="697"/>
      <c r="BI32" s="697"/>
      <c r="BJ32" s="697"/>
      <c r="BK32" s="697"/>
      <c r="BL32" s="697"/>
      <c r="BM32" s="682">
        <v>97.7</v>
      </c>
      <c r="BN32" s="743"/>
      <c r="BO32" s="743"/>
      <c r="BP32" s="743"/>
      <c r="BQ32" s="721"/>
      <c r="BR32" s="751">
        <v>99.2</v>
      </c>
      <c r="BS32" s="697"/>
      <c r="BT32" s="697"/>
      <c r="BU32" s="697"/>
      <c r="BV32" s="697"/>
      <c r="BW32" s="697"/>
      <c r="BX32" s="682">
        <v>97.6</v>
      </c>
      <c r="BY32" s="743"/>
      <c r="BZ32" s="743"/>
      <c r="CA32" s="743"/>
      <c r="CB32" s="721"/>
      <c r="CD32" s="771"/>
      <c r="CE32" s="772"/>
      <c r="CF32" s="711" t="s">
        <v>318</v>
      </c>
      <c r="CG32" s="712"/>
      <c r="CH32" s="712"/>
      <c r="CI32" s="712"/>
      <c r="CJ32" s="712"/>
      <c r="CK32" s="712"/>
      <c r="CL32" s="712"/>
      <c r="CM32" s="712"/>
      <c r="CN32" s="712"/>
      <c r="CO32" s="712"/>
      <c r="CP32" s="712"/>
      <c r="CQ32" s="713"/>
      <c r="CR32" s="678" t="s">
        <v>240</v>
      </c>
      <c r="CS32" s="679"/>
      <c r="CT32" s="679"/>
      <c r="CU32" s="679"/>
      <c r="CV32" s="679"/>
      <c r="CW32" s="679"/>
      <c r="CX32" s="679"/>
      <c r="CY32" s="680"/>
      <c r="CZ32" s="681" t="s">
        <v>240</v>
      </c>
      <c r="DA32" s="699"/>
      <c r="DB32" s="699"/>
      <c r="DC32" s="700"/>
      <c r="DD32" s="684" t="s">
        <v>240</v>
      </c>
      <c r="DE32" s="679"/>
      <c r="DF32" s="679"/>
      <c r="DG32" s="679"/>
      <c r="DH32" s="679"/>
      <c r="DI32" s="679"/>
      <c r="DJ32" s="679"/>
      <c r="DK32" s="680"/>
      <c r="DL32" s="684" t="s">
        <v>234</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707099</v>
      </c>
      <c r="S33" s="679"/>
      <c r="T33" s="679"/>
      <c r="U33" s="679"/>
      <c r="V33" s="679"/>
      <c r="W33" s="679"/>
      <c r="X33" s="679"/>
      <c r="Y33" s="680"/>
      <c r="Z33" s="715">
        <v>6.1</v>
      </c>
      <c r="AA33" s="715"/>
      <c r="AB33" s="715"/>
      <c r="AC33" s="715"/>
      <c r="AD33" s="716" t="s">
        <v>234</v>
      </c>
      <c r="AE33" s="716"/>
      <c r="AF33" s="716"/>
      <c r="AG33" s="716"/>
      <c r="AH33" s="716"/>
      <c r="AI33" s="716"/>
      <c r="AJ33" s="716"/>
      <c r="AK33" s="716"/>
      <c r="AL33" s="681" t="s">
        <v>240</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v>
      </c>
      <c r="BH33" s="663"/>
      <c r="BI33" s="663"/>
      <c r="BJ33" s="663"/>
      <c r="BK33" s="663"/>
      <c r="BL33" s="663"/>
      <c r="BM33" s="706">
        <v>97.5</v>
      </c>
      <c r="BN33" s="663"/>
      <c r="BO33" s="663"/>
      <c r="BP33" s="663"/>
      <c r="BQ33" s="727"/>
      <c r="BR33" s="742">
        <v>99</v>
      </c>
      <c r="BS33" s="663"/>
      <c r="BT33" s="663"/>
      <c r="BU33" s="663"/>
      <c r="BV33" s="663"/>
      <c r="BW33" s="663"/>
      <c r="BX33" s="706">
        <v>97.3</v>
      </c>
      <c r="BY33" s="663"/>
      <c r="BZ33" s="663"/>
      <c r="CA33" s="663"/>
      <c r="CB33" s="727"/>
      <c r="CD33" s="711" t="s">
        <v>321</v>
      </c>
      <c r="CE33" s="712"/>
      <c r="CF33" s="712"/>
      <c r="CG33" s="712"/>
      <c r="CH33" s="712"/>
      <c r="CI33" s="712"/>
      <c r="CJ33" s="712"/>
      <c r="CK33" s="712"/>
      <c r="CL33" s="712"/>
      <c r="CM33" s="712"/>
      <c r="CN33" s="712"/>
      <c r="CO33" s="712"/>
      <c r="CP33" s="712"/>
      <c r="CQ33" s="713"/>
      <c r="CR33" s="678">
        <v>5585124</v>
      </c>
      <c r="CS33" s="697"/>
      <c r="CT33" s="697"/>
      <c r="CU33" s="697"/>
      <c r="CV33" s="697"/>
      <c r="CW33" s="697"/>
      <c r="CX33" s="697"/>
      <c r="CY33" s="698"/>
      <c r="CZ33" s="681">
        <v>52.1</v>
      </c>
      <c r="DA33" s="699"/>
      <c r="DB33" s="699"/>
      <c r="DC33" s="700"/>
      <c r="DD33" s="684">
        <v>4468245</v>
      </c>
      <c r="DE33" s="697"/>
      <c r="DF33" s="697"/>
      <c r="DG33" s="697"/>
      <c r="DH33" s="697"/>
      <c r="DI33" s="697"/>
      <c r="DJ33" s="697"/>
      <c r="DK33" s="698"/>
      <c r="DL33" s="684">
        <v>3054613</v>
      </c>
      <c r="DM33" s="697"/>
      <c r="DN33" s="697"/>
      <c r="DO33" s="697"/>
      <c r="DP33" s="697"/>
      <c r="DQ33" s="697"/>
      <c r="DR33" s="697"/>
      <c r="DS33" s="697"/>
      <c r="DT33" s="697"/>
      <c r="DU33" s="697"/>
      <c r="DV33" s="698"/>
      <c r="DW33" s="681">
        <v>45.3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32302</v>
      </c>
      <c r="S34" s="679"/>
      <c r="T34" s="679"/>
      <c r="U34" s="679"/>
      <c r="V34" s="679"/>
      <c r="W34" s="679"/>
      <c r="X34" s="679"/>
      <c r="Y34" s="680"/>
      <c r="Z34" s="715">
        <v>0.3</v>
      </c>
      <c r="AA34" s="715"/>
      <c r="AB34" s="715"/>
      <c r="AC34" s="715"/>
      <c r="AD34" s="716">
        <v>4836</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2365637</v>
      </c>
      <c r="CS34" s="679"/>
      <c r="CT34" s="679"/>
      <c r="CU34" s="679"/>
      <c r="CV34" s="679"/>
      <c r="CW34" s="679"/>
      <c r="CX34" s="679"/>
      <c r="CY34" s="680"/>
      <c r="CZ34" s="681">
        <v>22.1</v>
      </c>
      <c r="DA34" s="699"/>
      <c r="DB34" s="699"/>
      <c r="DC34" s="700"/>
      <c r="DD34" s="684">
        <v>1711769</v>
      </c>
      <c r="DE34" s="679"/>
      <c r="DF34" s="679"/>
      <c r="DG34" s="679"/>
      <c r="DH34" s="679"/>
      <c r="DI34" s="679"/>
      <c r="DJ34" s="679"/>
      <c r="DK34" s="680"/>
      <c r="DL34" s="684">
        <v>1398333</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4508</v>
      </c>
      <c r="S35" s="679"/>
      <c r="T35" s="679"/>
      <c r="U35" s="679"/>
      <c r="V35" s="679"/>
      <c r="W35" s="679"/>
      <c r="X35" s="679"/>
      <c r="Y35" s="680"/>
      <c r="Z35" s="715">
        <v>0</v>
      </c>
      <c r="AA35" s="715"/>
      <c r="AB35" s="715"/>
      <c r="AC35" s="715"/>
      <c r="AD35" s="716" t="s">
        <v>240</v>
      </c>
      <c r="AE35" s="716"/>
      <c r="AF35" s="716"/>
      <c r="AG35" s="716"/>
      <c r="AH35" s="716"/>
      <c r="AI35" s="716"/>
      <c r="AJ35" s="716"/>
      <c r="AK35" s="716"/>
      <c r="AL35" s="681" t="s">
        <v>234</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25935</v>
      </c>
      <c r="CS35" s="697"/>
      <c r="CT35" s="697"/>
      <c r="CU35" s="697"/>
      <c r="CV35" s="697"/>
      <c r="CW35" s="697"/>
      <c r="CX35" s="697"/>
      <c r="CY35" s="698"/>
      <c r="CZ35" s="681">
        <v>0.2</v>
      </c>
      <c r="DA35" s="699"/>
      <c r="DB35" s="699"/>
      <c r="DC35" s="700"/>
      <c r="DD35" s="684">
        <v>21276</v>
      </c>
      <c r="DE35" s="697"/>
      <c r="DF35" s="697"/>
      <c r="DG35" s="697"/>
      <c r="DH35" s="697"/>
      <c r="DI35" s="697"/>
      <c r="DJ35" s="697"/>
      <c r="DK35" s="698"/>
      <c r="DL35" s="684">
        <v>21276</v>
      </c>
      <c r="DM35" s="697"/>
      <c r="DN35" s="697"/>
      <c r="DO35" s="697"/>
      <c r="DP35" s="697"/>
      <c r="DQ35" s="697"/>
      <c r="DR35" s="697"/>
      <c r="DS35" s="697"/>
      <c r="DT35" s="697"/>
      <c r="DU35" s="697"/>
      <c r="DV35" s="698"/>
      <c r="DW35" s="681">
        <v>0.3</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613348</v>
      </c>
      <c r="S36" s="679"/>
      <c r="T36" s="679"/>
      <c r="U36" s="679"/>
      <c r="V36" s="679"/>
      <c r="W36" s="679"/>
      <c r="X36" s="679"/>
      <c r="Y36" s="680"/>
      <c r="Z36" s="715">
        <v>5.3</v>
      </c>
      <c r="AA36" s="715"/>
      <c r="AB36" s="715"/>
      <c r="AC36" s="715"/>
      <c r="AD36" s="716" t="s">
        <v>234</v>
      </c>
      <c r="AE36" s="716"/>
      <c r="AF36" s="716"/>
      <c r="AG36" s="716"/>
      <c r="AH36" s="716"/>
      <c r="AI36" s="716"/>
      <c r="AJ36" s="716"/>
      <c r="AK36" s="716"/>
      <c r="AL36" s="681" t="s">
        <v>234</v>
      </c>
      <c r="AM36" s="682"/>
      <c r="AN36" s="682"/>
      <c r="AO36" s="717"/>
      <c r="AP36" s="235"/>
      <c r="AQ36" s="730" t="s">
        <v>329</v>
      </c>
      <c r="AR36" s="731"/>
      <c r="AS36" s="731"/>
      <c r="AT36" s="731"/>
      <c r="AU36" s="731"/>
      <c r="AV36" s="731"/>
      <c r="AW36" s="731"/>
      <c r="AX36" s="731"/>
      <c r="AY36" s="732"/>
      <c r="AZ36" s="733">
        <v>1249973</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51243</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1794682</v>
      </c>
      <c r="CS36" s="679"/>
      <c r="CT36" s="679"/>
      <c r="CU36" s="679"/>
      <c r="CV36" s="679"/>
      <c r="CW36" s="679"/>
      <c r="CX36" s="679"/>
      <c r="CY36" s="680"/>
      <c r="CZ36" s="681">
        <v>16.7</v>
      </c>
      <c r="DA36" s="699"/>
      <c r="DB36" s="699"/>
      <c r="DC36" s="700"/>
      <c r="DD36" s="684">
        <v>1696025</v>
      </c>
      <c r="DE36" s="679"/>
      <c r="DF36" s="679"/>
      <c r="DG36" s="679"/>
      <c r="DH36" s="679"/>
      <c r="DI36" s="679"/>
      <c r="DJ36" s="679"/>
      <c r="DK36" s="680"/>
      <c r="DL36" s="684">
        <v>979724</v>
      </c>
      <c r="DM36" s="679"/>
      <c r="DN36" s="679"/>
      <c r="DO36" s="679"/>
      <c r="DP36" s="679"/>
      <c r="DQ36" s="679"/>
      <c r="DR36" s="679"/>
      <c r="DS36" s="679"/>
      <c r="DT36" s="679"/>
      <c r="DU36" s="679"/>
      <c r="DV36" s="680"/>
      <c r="DW36" s="681">
        <v>14.5</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637621</v>
      </c>
      <c r="S37" s="679"/>
      <c r="T37" s="679"/>
      <c r="U37" s="679"/>
      <c r="V37" s="679"/>
      <c r="W37" s="679"/>
      <c r="X37" s="679"/>
      <c r="Y37" s="680"/>
      <c r="Z37" s="715">
        <v>5.5</v>
      </c>
      <c r="AA37" s="715"/>
      <c r="AB37" s="715"/>
      <c r="AC37" s="715"/>
      <c r="AD37" s="716" t="s">
        <v>234</v>
      </c>
      <c r="AE37" s="716"/>
      <c r="AF37" s="716"/>
      <c r="AG37" s="716"/>
      <c r="AH37" s="716"/>
      <c r="AI37" s="716"/>
      <c r="AJ37" s="716"/>
      <c r="AK37" s="716"/>
      <c r="AL37" s="681" t="s">
        <v>240</v>
      </c>
      <c r="AM37" s="682"/>
      <c r="AN37" s="682"/>
      <c r="AO37" s="717"/>
      <c r="AQ37" s="718" t="s">
        <v>333</v>
      </c>
      <c r="AR37" s="719"/>
      <c r="AS37" s="719"/>
      <c r="AT37" s="719"/>
      <c r="AU37" s="719"/>
      <c r="AV37" s="719"/>
      <c r="AW37" s="719"/>
      <c r="AX37" s="719"/>
      <c r="AY37" s="720"/>
      <c r="AZ37" s="678">
        <v>433643</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54243</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1229895</v>
      </c>
      <c r="CS37" s="697"/>
      <c r="CT37" s="697"/>
      <c r="CU37" s="697"/>
      <c r="CV37" s="697"/>
      <c r="CW37" s="697"/>
      <c r="CX37" s="697"/>
      <c r="CY37" s="698"/>
      <c r="CZ37" s="681">
        <v>11.5</v>
      </c>
      <c r="DA37" s="699"/>
      <c r="DB37" s="699"/>
      <c r="DC37" s="700"/>
      <c r="DD37" s="684">
        <v>1229727</v>
      </c>
      <c r="DE37" s="697"/>
      <c r="DF37" s="697"/>
      <c r="DG37" s="697"/>
      <c r="DH37" s="697"/>
      <c r="DI37" s="697"/>
      <c r="DJ37" s="697"/>
      <c r="DK37" s="698"/>
      <c r="DL37" s="684">
        <v>770671</v>
      </c>
      <c r="DM37" s="697"/>
      <c r="DN37" s="697"/>
      <c r="DO37" s="697"/>
      <c r="DP37" s="697"/>
      <c r="DQ37" s="697"/>
      <c r="DR37" s="697"/>
      <c r="DS37" s="697"/>
      <c r="DT37" s="697"/>
      <c r="DU37" s="697"/>
      <c r="DV37" s="698"/>
      <c r="DW37" s="681">
        <v>11.4</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348389</v>
      </c>
      <c r="S38" s="679"/>
      <c r="T38" s="679"/>
      <c r="U38" s="679"/>
      <c r="V38" s="679"/>
      <c r="W38" s="679"/>
      <c r="X38" s="679"/>
      <c r="Y38" s="680"/>
      <c r="Z38" s="715">
        <v>3</v>
      </c>
      <c r="AA38" s="715"/>
      <c r="AB38" s="715"/>
      <c r="AC38" s="715"/>
      <c r="AD38" s="716">
        <v>30</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20355</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3470</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795975</v>
      </c>
      <c r="CS38" s="679"/>
      <c r="CT38" s="679"/>
      <c r="CU38" s="679"/>
      <c r="CV38" s="679"/>
      <c r="CW38" s="679"/>
      <c r="CX38" s="679"/>
      <c r="CY38" s="680"/>
      <c r="CZ38" s="681">
        <v>7.4</v>
      </c>
      <c r="DA38" s="699"/>
      <c r="DB38" s="699"/>
      <c r="DC38" s="700"/>
      <c r="DD38" s="684">
        <v>642695</v>
      </c>
      <c r="DE38" s="679"/>
      <c r="DF38" s="679"/>
      <c r="DG38" s="679"/>
      <c r="DH38" s="679"/>
      <c r="DI38" s="679"/>
      <c r="DJ38" s="679"/>
      <c r="DK38" s="680"/>
      <c r="DL38" s="684">
        <v>635695</v>
      </c>
      <c r="DM38" s="679"/>
      <c r="DN38" s="679"/>
      <c r="DO38" s="679"/>
      <c r="DP38" s="679"/>
      <c r="DQ38" s="679"/>
      <c r="DR38" s="679"/>
      <c r="DS38" s="679"/>
      <c r="DT38" s="679"/>
      <c r="DU38" s="679"/>
      <c r="DV38" s="680"/>
      <c r="DW38" s="681">
        <v>9.4</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845800</v>
      </c>
      <c r="S39" s="679"/>
      <c r="T39" s="679"/>
      <c r="U39" s="679"/>
      <c r="V39" s="679"/>
      <c r="W39" s="679"/>
      <c r="X39" s="679"/>
      <c r="Y39" s="680"/>
      <c r="Z39" s="715">
        <v>7.3</v>
      </c>
      <c r="AA39" s="715"/>
      <c r="AB39" s="715"/>
      <c r="AC39" s="715"/>
      <c r="AD39" s="716" t="s">
        <v>240</v>
      </c>
      <c r="AE39" s="716"/>
      <c r="AF39" s="716"/>
      <c r="AG39" s="716"/>
      <c r="AH39" s="716"/>
      <c r="AI39" s="716"/>
      <c r="AJ39" s="716"/>
      <c r="AK39" s="716"/>
      <c r="AL39" s="681" t="s">
        <v>240</v>
      </c>
      <c r="AM39" s="682"/>
      <c r="AN39" s="682"/>
      <c r="AO39" s="717"/>
      <c r="AQ39" s="718" t="s">
        <v>341</v>
      </c>
      <c r="AR39" s="719"/>
      <c r="AS39" s="719"/>
      <c r="AT39" s="719"/>
      <c r="AU39" s="719"/>
      <c r="AV39" s="719"/>
      <c r="AW39" s="719"/>
      <c r="AX39" s="719"/>
      <c r="AY39" s="720"/>
      <c r="AZ39" s="678" t="s">
        <v>240</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5763</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254735</v>
      </c>
      <c r="CS39" s="697"/>
      <c r="CT39" s="697"/>
      <c r="CU39" s="697"/>
      <c r="CV39" s="697"/>
      <c r="CW39" s="697"/>
      <c r="CX39" s="697"/>
      <c r="CY39" s="698"/>
      <c r="CZ39" s="681">
        <v>2.4</v>
      </c>
      <c r="DA39" s="699"/>
      <c r="DB39" s="699"/>
      <c r="DC39" s="700"/>
      <c r="DD39" s="684">
        <v>253320</v>
      </c>
      <c r="DE39" s="697"/>
      <c r="DF39" s="697"/>
      <c r="DG39" s="697"/>
      <c r="DH39" s="697"/>
      <c r="DI39" s="697"/>
      <c r="DJ39" s="697"/>
      <c r="DK39" s="698"/>
      <c r="DL39" s="684" t="s">
        <v>240</v>
      </c>
      <c r="DM39" s="697"/>
      <c r="DN39" s="697"/>
      <c r="DO39" s="697"/>
      <c r="DP39" s="697"/>
      <c r="DQ39" s="697"/>
      <c r="DR39" s="697"/>
      <c r="DS39" s="697"/>
      <c r="DT39" s="697"/>
      <c r="DU39" s="697"/>
      <c r="DV39" s="698"/>
      <c r="DW39" s="681" t="s">
        <v>240</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148</v>
      </c>
      <c r="S40" s="679"/>
      <c r="T40" s="679"/>
      <c r="U40" s="679"/>
      <c r="V40" s="679"/>
      <c r="W40" s="679"/>
      <c r="X40" s="679"/>
      <c r="Y40" s="680"/>
      <c r="Z40" s="715" t="s">
        <v>240</v>
      </c>
      <c r="AA40" s="715"/>
      <c r="AB40" s="715"/>
      <c r="AC40" s="715"/>
      <c r="AD40" s="716" t="s">
        <v>234</v>
      </c>
      <c r="AE40" s="716"/>
      <c r="AF40" s="716"/>
      <c r="AG40" s="716"/>
      <c r="AH40" s="716"/>
      <c r="AI40" s="716"/>
      <c r="AJ40" s="716"/>
      <c r="AK40" s="716"/>
      <c r="AL40" s="681" t="s">
        <v>240</v>
      </c>
      <c r="AM40" s="682"/>
      <c r="AN40" s="682"/>
      <c r="AO40" s="717"/>
      <c r="AQ40" s="718" t="s">
        <v>345</v>
      </c>
      <c r="AR40" s="719"/>
      <c r="AS40" s="719"/>
      <c r="AT40" s="719"/>
      <c r="AU40" s="719"/>
      <c r="AV40" s="719"/>
      <c r="AW40" s="719"/>
      <c r="AX40" s="719"/>
      <c r="AY40" s="720"/>
      <c r="AZ40" s="678" t="s">
        <v>234</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120</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348160</v>
      </c>
      <c r="CS40" s="679"/>
      <c r="CT40" s="679"/>
      <c r="CU40" s="679"/>
      <c r="CV40" s="679"/>
      <c r="CW40" s="679"/>
      <c r="CX40" s="679"/>
      <c r="CY40" s="680"/>
      <c r="CZ40" s="681">
        <v>3.2</v>
      </c>
      <c r="DA40" s="699"/>
      <c r="DB40" s="699"/>
      <c r="DC40" s="700"/>
      <c r="DD40" s="684">
        <v>143160</v>
      </c>
      <c r="DE40" s="679"/>
      <c r="DF40" s="679"/>
      <c r="DG40" s="679"/>
      <c r="DH40" s="679"/>
      <c r="DI40" s="679"/>
      <c r="DJ40" s="679"/>
      <c r="DK40" s="680"/>
      <c r="DL40" s="684">
        <v>19585</v>
      </c>
      <c r="DM40" s="679"/>
      <c r="DN40" s="679"/>
      <c r="DO40" s="679"/>
      <c r="DP40" s="679"/>
      <c r="DQ40" s="679"/>
      <c r="DR40" s="679"/>
      <c r="DS40" s="679"/>
      <c r="DT40" s="679"/>
      <c r="DU40" s="679"/>
      <c r="DV40" s="680"/>
      <c r="DW40" s="681">
        <v>0.3</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420000</v>
      </c>
      <c r="S41" s="679"/>
      <c r="T41" s="679"/>
      <c r="U41" s="679"/>
      <c r="V41" s="679"/>
      <c r="W41" s="679"/>
      <c r="X41" s="679"/>
      <c r="Y41" s="680"/>
      <c r="Z41" s="715">
        <v>3.6</v>
      </c>
      <c r="AA41" s="715"/>
      <c r="AB41" s="715"/>
      <c r="AC41" s="715"/>
      <c r="AD41" s="716" t="s">
        <v>240</v>
      </c>
      <c r="AE41" s="716"/>
      <c r="AF41" s="716"/>
      <c r="AG41" s="716"/>
      <c r="AH41" s="716"/>
      <c r="AI41" s="716"/>
      <c r="AJ41" s="716"/>
      <c r="AK41" s="716"/>
      <c r="AL41" s="681" t="s">
        <v>234</v>
      </c>
      <c r="AM41" s="682"/>
      <c r="AN41" s="682"/>
      <c r="AO41" s="717"/>
      <c r="AQ41" s="718" t="s">
        <v>350</v>
      </c>
      <c r="AR41" s="719"/>
      <c r="AS41" s="719"/>
      <c r="AT41" s="719"/>
      <c r="AU41" s="719"/>
      <c r="AV41" s="719"/>
      <c r="AW41" s="719"/>
      <c r="AX41" s="719"/>
      <c r="AY41" s="720"/>
      <c r="AZ41" s="678">
        <v>183166</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234</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234</v>
      </c>
      <c r="CS41" s="697"/>
      <c r="CT41" s="697"/>
      <c r="CU41" s="697"/>
      <c r="CV41" s="697"/>
      <c r="CW41" s="697"/>
      <c r="CX41" s="697"/>
      <c r="CY41" s="698"/>
      <c r="CZ41" s="681" t="s">
        <v>240</v>
      </c>
      <c r="DA41" s="699"/>
      <c r="DB41" s="699"/>
      <c r="DC41" s="700"/>
      <c r="DD41" s="684" t="s">
        <v>240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11596580</v>
      </c>
      <c r="S42" s="701"/>
      <c r="T42" s="701"/>
      <c r="U42" s="701"/>
      <c r="V42" s="701"/>
      <c r="W42" s="701"/>
      <c r="X42" s="701"/>
      <c r="Y42" s="703"/>
      <c r="Z42" s="704">
        <v>100</v>
      </c>
      <c r="AA42" s="704"/>
      <c r="AB42" s="704"/>
      <c r="AC42" s="704"/>
      <c r="AD42" s="705">
        <v>6318054</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612809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308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1623050</v>
      </c>
      <c r="CS42" s="679"/>
      <c r="CT42" s="679"/>
      <c r="CU42" s="679"/>
      <c r="CV42" s="679"/>
      <c r="CW42" s="679"/>
      <c r="CX42" s="679"/>
      <c r="CY42" s="680"/>
      <c r="CZ42" s="681">
        <v>15.1</v>
      </c>
      <c r="DA42" s="682"/>
      <c r="DB42" s="682"/>
      <c r="DC42" s="683"/>
      <c r="DD42" s="684">
        <v>621940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17638</v>
      </c>
      <c r="CS43" s="697"/>
      <c r="CT43" s="697"/>
      <c r="CU43" s="697"/>
      <c r="CV43" s="697"/>
      <c r="CW43" s="697"/>
      <c r="CX43" s="697"/>
      <c r="CY43" s="698"/>
      <c r="CZ43" s="681">
        <v>0.2</v>
      </c>
      <c r="DA43" s="699"/>
      <c r="DB43" s="699"/>
      <c r="DC43" s="700"/>
      <c r="DD43" s="684">
        <v>17638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1616624</v>
      </c>
      <c r="CS44" s="679"/>
      <c r="CT44" s="679"/>
      <c r="CU44" s="679"/>
      <c r="CV44" s="679"/>
      <c r="CW44" s="679"/>
      <c r="CX44" s="679"/>
      <c r="CY44" s="680"/>
      <c r="CZ44" s="681">
        <v>15.1</v>
      </c>
      <c r="DA44" s="682"/>
      <c r="DB44" s="682"/>
      <c r="DC44" s="683"/>
      <c r="DD44" s="684">
        <v>615514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985969</v>
      </c>
      <c r="CS45" s="697"/>
      <c r="CT45" s="697"/>
      <c r="CU45" s="697"/>
      <c r="CV45" s="697"/>
      <c r="CW45" s="697"/>
      <c r="CX45" s="697"/>
      <c r="CY45" s="698"/>
      <c r="CZ45" s="681">
        <v>9.1999999999999993</v>
      </c>
      <c r="DA45" s="699"/>
      <c r="DB45" s="699"/>
      <c r="DC45" s="700"/>
      <c r="DD45" s="684">
        <v>281746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630655</v>
      </c>
      <c r="CS46" s="679"/>
      <c r="CT46" s="679"/>
      <c r="CU46" s="679"/>
      <c r="CV46" s="679"/>
      <c r="CW46" s="679"/>
      <c r="CX46" s="679"/>
      <c r="CY46" s="680"/>
      <c r="CZ46" s="681">
        <v>5.9</v>
      </c>
      <c r="DA46" s="682"/>
      <c r="DB46" s="682"/>
      <c r="DC46" s="683"/>
      <c r="DD46" s="684">
        <v>333768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6426</v>
      </c>
      <c r="CS47" s="697"/>
      <c r="CT47" s="697"/>
      <c r="CU47" s="697"/>
      <c r="CV47" s="697"/>
      <c r="CW47" s="697"/>
      <c r="CX47" s="697"/>
      <c r="CY47" s="698"/>
      <c r="CZ47" s="681">
        <v>0.1</v>
      </c>
      <c r="DA47" s="699"/>
      <c r="DB47" s="699"/>
      <c r="DC47" s="700"/>
      <c r="DD47" s="684">
        <v>6426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148</v>
      </c>
      <c r="CS48" s="679"/>
      <c r="CT48" s="679"/>
      <c r="CU48" s="679"/>
      <c r="CV48" s="679"/>
      <c r="CW48" s="679"/>
      <c r="CX48" s="679"/>
      <c r="CY48" s="680"/>
      <c r="CZ48" s="681" t="s">
        <v>240</v>
      </c>
      <c r="DA48" s="682"/>
      <c r="DB48" s="682"/>
      <c r="DC48" s="683"/>
      <c r="DD48" s="684" t="s">
        <v>240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10723701</v>
      </c>
      <c r="CS49" s="663"/>
      <c r="CT49" s="663"/>
      <c r="CU49" s="663"/>
      <c r="CV49" s="663"/>
      <c r="CW49" s="663"/>
      <c r="CX49" s="663"/>
      <c r="CY49" s="664"/>
      <c r="CZ49" s="665">
        <v>100</v>
      </c>
      <c r="DA49" s="666"/>
      <c r="DB49" s="666"/>
      <c r="DC49" s="667"/>
      <c r="DD49" s="668">
        <v>7595750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nQHw24xCpY86SVMepVREuzaT5DurPbizPnwuMfEusEl97Tw7U+OHMBzBwQSH1wMaA+TLekjbcA1SbnW79R5hg==" saltValue="HKIJUz5RXB1ijFD1kzae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11528</v>
      </c>
      <c r="R7" s="1198"/>
      <c r="S7" s="1198"/>
      <c r="T7" s="1198"/>
      <c r="U7" s="1198"/>
      <c r="V7" s="1198">
        <v>10695</v>
      </c>
      <c r="W7" s="1198"/>
      <c r="X7" s="1198"/>
      <c r="Y7" s="1198"/>
      <c r="Z7" s="1198"/>
      <c r="AA7" s="1198">
        <f>+Q7-V7</f>
        <v>833</v>
      </c>
      <c r="AB7" s="1198"/>
      <c r="AC7" s="1198"/>
      <c r="AD7" s="1198"/>
      <c r="AE7" s="1199"/>
      <c r="AF7" s="1200">
        <v>709</v>
      </c>
      <c r="AG7" s="1201"/>
      <c r="AH7" s="1201"/>
      <c r="AI7" s="1201"/>
      <c r="AJ7" s="1202"/>
      <c r="AK7" s="1184">
        <v>613</v>
      </c>
      <c r="AL7" s="1185"/>
      <c r="AM7" s="1185"/>
      <c r="AN7" s="1185"/>
      <c r="AO7" s="1185"/>
      <c r="AP7" s="1185">
        <v>7314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159</v>
      </c>
      <c r="R8" s="1137"/>
      <c r="S8" s="1137"/>
      <c r="T8" s="1137"/>
      <c r="U8" s="1137"/>
      <c r="V8" s="1137">
        <v>119</v>
      </c>
      <c r="W8" s="1137"/>
      <c r="X8" s="1137"/>
      <c r="Y8" s="1137"/>
      <c r="Z8" s="1137"/>
      <c r="AA8" s="1137">
        <f>+Q8-V8</f>
        <v>40</v>
      </c>
      <c r="AB8" s="1137"/>
      <c r="AC8" s="1137"/>
      <c r="AD8" s="1137"/>
      <c r="AE8" s="1138"/>
      <c r="AF8" s="1112">
        <v>5</v>
      </c>
      <c r="AG8" s="1113"/>
      <c r="AH8" s="1113"/>
      <c r="AI8" s="1113"/>
      <c r="AJ8" s="1114"/>
      <c r="AK8" s="1179">
        <v>90</v>
      </c>
      <c r="AL8" s="1180"/>
      <c r="AM8" s="1180"/>
      <c r="AN8" s="1180"/>
      <c r="AO8" s="1180"/>
      <c r="AP8" s="1180">
        <v>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11597</v>
      </c>
      <c r="R23" s="1162"/>
      <c r="S23" s="1162"/>
      <c r="T23" s="1162"/>
      <c r="U23" s="1162"/>
      <c r="V23" s="1162">
        <v>10724</v>
      </c>
      <c r="W23" s="1162"/>
      <c r="X23" s="1162"/>
      <c r="Y23" s="1162"/>
      <c r="Z23" s="1162"/>
      <c r="AA23" s="1162">
        <f>+Q23-V23</f>
        <v>873</v>
      </c>
      <c r="AB23" s="1162"/>
      <c r="AC23" s="1162"/>
      <c r="AD23" s="1162"/>
      <c r="AE23" s="1163"/>
      <c r="AF23" s="1164">
        <v>713</v>
      </c>
      <c r="AG23" s="1162"/>
      <c r="AH23" s="1162"/>
      <c r="AI23" s="1162"/>
      <c r="AJ23" s="1165"/>
      <c r="AK23" s="1166"/>
      <c r="AL23" s="1167"/>
      <c r="AM23" s="1167"/>
      <c r="AN23" s="1167"/>
      <c r="AO23" s="1167"/>
      <c r="AP23" s="1162">
        <f>+AP7+AP8</f>
        <v>7396</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2739</v>
      </c>
      <c r="R28" s="1147"/>
      <c r="S28" s="1147"/>
      <c r="T28" s="1147"/>
      <c r="U28" s="1147"/>
      <c r="V28" s="1147">
        <v>2687</v>
      </c>
      <c r="W28" s="1147"/>
      <c r="X28" s="1147"/>
      <c r="Y28" s="1147"/>
      <c r="Z28" s="1147"/>
      <c r="AA28" s="1147">
        <f>+Q28-V28</f>
        <v>52</v>
      </c>
      <c r="AB28" s="1147"/>
      <c r="AC28" s="1147"/>
      <c r="AD28" s="1147"/>
      <c r="AE28" s="1148"/>
      <c r="AF28" s="1149">
        <v>51</v>
      </c>
      <c r="AG28" s="1147"/>
      <c r="AH28" s="1147"/>
      <c r="AI28" s="1147"/>
      <c r="AJ28" s="1150"/>
      <c r="AK28" s="1151">
        <v>159</v>
      </c>
      <c r="AL28" s="1139"/>
      <c r="AM28" s="1139"/>
      <c r="AN28" s="1139"/>
      <c r="AO28" s="1139"/>
      <c r="AP28" s="1139" t="s">
        <v>594</v>
      </c>
      <c r="AQ28" s="1139"/>
      <c r="AR28" s="1139"/>
      <c r="AS28" s="1139"/>
      <c r="AT28" s="1139"/>
      <c r="AU28" s="1139" t="s">
        <v>594</v>
      </c>
      <c r="AV28" s="1139"/>
      <c r="AW28" s="1139"/>
      <c r="AX28" s="1139"/>
      <c r="AY28" s="1139"/>
      <c r="AZ28" s="1140" t="s">
        <v>594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278</v>
      </c>
      <c r="R29" s="1137"/>
      <c r="S29" s="1137"/>
      <c r="T29" s="1137"/>
      <c r="U29" s="1137"/>
      <c r="V29" s="1137">
        <v>275</v>
      </c>
      <c r="W29" s="1137"/>
      <c r="X29" s="1137"/>
      <c r="Y29" s="1137"/>
      <c r="Z29" s="1137"/>
      <c r="AA29" s="1137">
        <f>+Q29-V29</f>
        <v>3</v>
      </c>
      <c r="AB29" s="1137"/>
      <c r="AC29" s="1137"/>
      <c r="AD29" s="1137"/>
      <c r="AE29" s="1138"/>
      <c r="AF29" s="1112">
        <v>3</v>
      </c>
      <c r="AG29" s="1113"/>
      <c r="AH29" s="1113"/>
      <c r="AI29" s="1113"/>
      <c r="AJ29" s="1114"/>
      <c r="AK29" s="1073">
        <v>57</v>
      </c>
      <c r="AL29" s="1064"/>
      <c r="AM29" s="1064"/>
      <c r="AN29" s="1064"/>
      <c r="AO29" s="1064"/>
      <c r="AP29" s="1064" t="s">
        <v>594</v>
      </c>
      <c r="AQ29" s="1064"/>
      <c r="AR29" s="1064"/>
      <c r="AS29" s="1064"/>
      <c r="AT29" s="1064"/>
      <c r="AU29" s="1064" t="s">
        <v>594</v>
      </c>
      <c r="AV29" s="1064"/>
      <c r="AW29" s="1064"/>
      <c r="AX29" s="1064"/>
      <c r="AY29" s="1064"/>
      <c r="AZ29" s="1135" t="s">
        <v>594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2235</v>
      </c>
      <c r="R30" s="1137"/>
      <c r="S30" s="1137"/>
      <c r="T30" s="1137"/>
      <c r="U30" s="1137"/>
      <c r="V30" s="1137">
        <v>2125</v>
      </c>
      <c r="W30" s="1137"/>
      <c r="X30" s="1137"/>
      <c r="Y30" s="1137"/>
      <c r="Z30" s="1137"/>
      <c r="AA30" s="1137">
        <f>+Q30-V30</f>
        <v>110</v>
      </c>
      <c r="AB30" s="1137"/>
      <c r="AC30" s="1137"/>
      <c r="AD30" s="1137"/>
      <c r="AE30" s="1138"/>
      <c r="AF30" s="1112">
        <v>110</v>
      </c>
      <c r="AG30" s="1113"/>
      <c r="AH30" s="1113"/>
      <c r="AI30" s="1113"/>
      <c r="AJ30" s="1114"/>
      <c r="AK30" s="1073">
        <v>318</v>
      </c>
      <c r="AL30" s="1064"/>
      <c r="AM30" s="1064"/>
      <c r="AN30" s="1064"/>
      <c r="AO30" s="1064"/>
      <c r="AP30" s="1064" t="s">
        <v>594</v>
      </c>
      <c r="AQ30" s="1064"/>
      <c r="AR30" s="1064"/>
      <c r="AS30" s="1064"/>
      <c r="AT30" s="1064"/>
      <c r="AU30" s="1064" t="s">
        <v>594</v>
      </c>
      <c r="AV30" s="1064"/>
      <c r="AW30" s="1064"/>
      <c r="AX30" s="1064"/>
      <c r="AY30" s="1064"/>
      <c r="AZ30" s="1135" t="s">
        <v>594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550</v>
      </c>
      <c r="R31" s="1137"/>
      <c r="S31" s="1137"/>
      <c r="T31" s="1137"/>
      <c r="U31" s="1137"/>
      <c r="V31" s="1137">
        <v>530</v>
      </c>
      <c r="W31" s="1137"/>
      <c r="X31" s="1137"/>
      <c r="Y31" s="1137"/>
      <c r="Z31" s="1137"/>
      <c r="AA31" s="1137">
        <v>19</v>
      </c>
      <c r="AB31" s="1137"/>
      <c r="AC31" s="1137"/>
      <c r="AD31" s="1137"/>
      <c r="AE31" s="1138"/>
      <c r="AF31" s="1112">
        <v>1131</v>
      </c>
      <c r="AG31" s="1113"/>
      <c r="AH31" s="1113"/>
      <c r="AI31" s="1113"/>
      <c r="AJ31" s="1114"/>
      <c r="AK31" s="1073">
        <v>20</v>
      </c>
      <c r="AL31" s="1064"/>
      <c r="AM31" s="1064"/>
      <c r="AN31" s="1064"/>
      <c r="AO31" s="1064"/>
      <c r="AP31" s="1064">
        <v>846</v>
      </c>
      <c r="AQ31" s="1064"/>
      <c r="AR31" s="1064"/>
      <c r="AS31" s="1064"/>
      <c r="AT31" s="1064"/>
      <c r="AU31" s="1064">
        <v>26</v>
      </c>
      <c r="AV31" s="1064"/>
      <c r="AW31" s="1064"/>
      <c r="AX31" s="1064"/>
      <c r="AY31" s="1064"/>
      <c r="AZ31" s="1135" t="s">
        <v>594</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699</v>
      </c>
      <c r="R32" s="1137"/>
      <c r="S32" s="1137"/>
      <c r="T32" s="1137"/>
      <c r="U32" s="1137"/>
      <c r="V32" s="1137">
        <v>662</v>
      </c>
      <c r="W32" s="1137"/>
      <c r="X32" s="1137"/>
      <c r="Y32" s="1137"/>
      <c r="Z32" s="1137"/>
      <c r="AA32" s="1137">
        <v>37</v>
      </c>
      <c r="AB32" s="1137"/>
      <c r="AC32" s="1137"/>
      <c r="AD32" s="1137"/>
      <c r="AE32" s="1138"/>
      <c r="AF32" s="1112">
        <v>145</v>
      </c>
      <c r="AG32" s="1113"/>
      <c r="AH32" s="1113"/>
      <c r="AI32" s="1113"/>
      <c r="AJ32" s="1114"/>
      <c r="AK32" s="1073">
        <v>434</v>
      </c>
      <c r="AL32" s="1064"/>
      <c r="AM32" s="1064"/>
      <c r="AN32" s="1064"/>
      <c r="AO32" s="1064"/>
      <c r="AP32" s="1064">
        <v>4716</v>
      </c>
      <c r="AQ32" s="1064"/>
      <c r="AR32" s="1064"/>
      <c r="AS32" s="1064"/>
      <c r="AT32" s="1064"/>
      <c r="AU32" s="1064">
        <v>3839</v>
      </c>
      <c r="AV32" s="1064"/>
      <c r="AW32" s="1064"/>
      <c r="AX32" s="1064"/>
      <c r="AY32" s="1064"/>
      <c r="AZ32" s="1135" t="s">
        <v>594</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1439</v>
      </c>
      <c r="AG63" s="1052"/>
      <c r="AH63" s="1052"/>
      <c r="AI63" s="1052"/>
      <c r="AJ63" s="1123"/>
      <c r="AK63" s="1124"/>
      <c r="AL63" s="1056"/>
      <c r="AM63" s="1056"/>
      <c r="AN63" s="1056"/>
      <c r="AO63" s="1056"/>
      <c r="AP63" s="1052">
        <f>+AP31+AP32</f>
        <v>5562</v>
      </c>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240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415</v>
      </c>
      <c r="W66" s="1095"/>
      <c r="X66" s="1095"/>
      <c r="Y66" s="1095"/>
      <c r="Z66" s="1096"/>
      <c r="AA66" s="1094" t="s">
        <v>416</v>
      </c>
      <c r="AB66" s="1095"/>
      <c r="AC66" s="1095"/>
      <c r="AD66" s="1095"/>
      <c r="AE66" s="1096"/>
      <c r="AF66" s="1100" t="s">
        <v>400</v>
      </c>
      <c r="AG66" s="1101"/>
      <c r="AH66" s="1101"/>
      <c r="AI66" s="1101"/>
      <c r="AJ66" s="1102"/>
      <c r="AK66" s="1094" t="s">
        <v>401</v>
      </c>
      <c r="AL66" s="1089"/>
      <c r="AM66" s="1089"/>
      <c r="AN66" s="1089"/>
      <c r="AO66" s="1090"/>
      <c r="AP66" s="1094" t="s">
        <v>417</v>
      </c>
      <c r="AQ66" s="1095"/>
      <c r="AR66" s="1095"/>
      <c r="AS66" s="1095"/>
      <c r="AT66" s="1096"/>
      <c r="AU66" s="1094" t="s">
        <v>418</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590</v>
      </c>
      <c r="C68" s="1079"/>
      <c r="D68" s="1079"/>
      <c r="E68" s="1079"/>
      <c r="F68" s="1079"/>
      <c r="G68" s="1079"/>
      <c r="H68" s="1079"/>
      <c r="I68" s="1079"/>
      <c r="J68" s="1079"/>
      <c r="K68" s="1079"/>
      <c r="L68" s="1079"/>
      <c r="M68" s="1079"/>
      <c r="N68" s="1079"/>
      <c r="O68" s="1079"/>
      <c r="P68" s="1080"/>
      <c r="Q68" s="1081">
        <v>8669</v>
      </c>
      <c r="R68" s="1075"/>
      <c r="S68" s="1075"/>
      <c r="T68" s="1075"/>
      <c r="U68" s="1075"/>
      <c r="V68" s="1075">
        <v>8516</v>
      </c>
      <c r="W68" s="1075"/>
      <c r="X68" s="1075"/>
      <c r="Y68" s="1075"/>
      <c r="Z68" s="1075"/>
      <c r="AA68" s="1075">
        <f>+Q68-V68</f>
        <v>153</v>
      </c>
      <c r="AB68" s="1075"/>
      <c r="AC68" s="1075"/>
      <c r="AD68" s="1075"/>
      <c r="AE68" s="1075"/>
      <c r="AF68" s="1075">
        <v>153</v>
      </c>
      <c r="AG68" s="1075"/>
      <c r="AH68" s="1075"/>
      <c r="AI68" s="1075"/>
      <c r="AJ68" s="1075"/>
      <c r="AK68" s="1075">
        <v>377</v>
      </c>
      <c r="AL68" s="1075"/>
      <c r="AM68" s="1075"/>
      <c r="AN68" s="1075"/>
      <c r="AO68" s="1075"/>
      <c r="AP68" s="1075">
        <v>2664</v>
      </c>
      <c r="AQ68" s="1075"/>
      <c r="AR68" s="1075"/>
      <c r="AS68" s="1075"/>
      <c r="AT68" s="1075"/>
      <c r="AU68" s="1075">
        <v>663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4</v>
      </c>
      <c r="R69" s="1064"/>
      <c r="S69" s="1064"/>
      <c r="T69" s="1064"/>
      <c r="U69" s="1064"/>
      <c r="V69" s="1064">
        <v>4</v>
      </c>
      <c r="W69" s="1064"/>
      <c r="X69" s="1064"/>
      <c r="Y69" s="1064"/>
      <c r="Z69" s="1064"/>
      <c r="AA69" s="1064">
        <v>0</v>
      </c>
      <c r="AB69" s="1064"/>
      <c r="AC69" s="1064"/>
      <c r="AD69" s="1064"/>
      <c r="AE69" s="1064"/>
      <c r="AF69" s="1064">
        <v>0</v>
      </c>
      <c r="AG69" s="1064"/>
      <c r="AH69" s="1064"/>
      <c r="AI69" s="1064"/>
      <c r="AJ69" s="1064"/>
      <c r="AK69" s="1064">
        <v>1</v>
      </c>
      <c r="AL69" s="1064"/>
      <c r="AM69" s="1064"/>
      <c r="AN69" s="1064"/>
      <c r="AO69" s="1064"/>
      <c r="AP69" s="1064" t="s">
        <v>594</v>
      </c>
      <c r="AQ69" s="1064"/>
      <c r="AR69" s="1064"/>
      <c r="AS69" s="1064"/>
      <c r="AT69" s="1064"/>
      <c r="AU69" s="1064" t="s">
        <v>594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9468</v>
      </c>
      <c r="R70" s="1064"/>
      <c r="S70" s="1064"/>
      <c r="T70" s="1064"/>
      <c r="U70" s="1064"/>
      <c r="V70" s="1064">
        <v>9276</v>
      </c>
      <c r="W70" s="1064"/>
      <c r="X70" s="1064"/>
      <c r="Y70" s="1064"/>
      <c r="Z70" s="1064"/>
      <c r="AA70" s="1064">
        <v>192</v>
      </c>
      <c r="AB70" s="1064"/>
      <c r="AC70" s="1064"/>
      <c r="AD70" s="1064"/>
      <c r="AE70" s="1064"/>
      <c r="AF70" s="1064">
        <v>192</v>
      </c>
      <c r="AG70" s="1064"/>
      <c r="AH70" s="1064"/>
      <c r="AI70" s="1064"/>
      <c r="AJ70" s="1064"/>
      <c r="AK70" s="1064">
        <v>52</v>
      </c>
      <c r="AL70" s="1064"/>
      <c r="AM70" s="1064"/>
      <c r="AN70" s="1064"/>
      <c r="AO70" s="1064"/>
      <c r="AP70" s="1064" t="s">
        <v>594</v>
      </c>
      <c r="AQ70" s="1064"/>
      <c r="AR70" s="1064"/>
      <c r="AS70" s="1064"/>
      <c r="AT70" s="1064"/>
      <c r="AU70" s="1064" t="s">
        <v>594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22</v>
      </c>
      <c r="R71" s="1064"/>
      <c r="S71" s="1064"/>
      <c r="T71" s="1064"/>
      <c r="U71" s="1064"/>
      <c r="V71" s="1064">
        <v>16</v>
      </c>
      <c r="W71" s="1064"/>
      <c r="X71" s="1064"/>
      <c r="Y71" s="1064"/>
      <c r="Z71" s="1064"/>
      <c r="AA71" s="1064">
        <v>7</v>
      </c>
      <c r="AB71" s="1064"/>
      <c r="AC71" s="1064"/>
      <c r="AD71" s="1064"/>
      <c r="AE71" s="1064"/>
      <c r="AF71" s="1064">
        <v>7</v>
      </c>
      <c r="AG71" s="1064"/>
      <c r="AH71" s="1064"/>
      <c r="AI71" s="1064"/>
      <c r="AJ71" s="1064"/>
      <c r="AK71" s="1064">
        <v>2</v>
      </c>
      <c r="AL71" s="1064"/>
      <c r="AM71" s="1064"/>
      <c r="AN71" s="1064"/>
      <c r="AO71" s="1064"/>
      <c r="AP71" s="1064" t="s">
        <v>594</v>
      </c>
      <c r="AQ71" s="1064"/>
      <c r="AR71" s="1064"/>
      <c r="AS71" s="1064"/>
      <c r="AT71" s="1064"/>
      <c r="AU71" s="1064" t="s">
        <v>594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237</v>
      </c>
      <c r="R72" s="1064"/>
      <c r="S72" s="1064"/>
      <c r="T72" s="1064"/>
      <c r="U72" s="1064"/>
      <c r="V72" s="1064">
        <v>234</v>
      </c>
      <c r="W72" s="1064"/>
      <c r="X72" s="1064"/>
      <c r="Y72" s="1064"/>
      <c r="Z72" s="1064"/>
      <c r="AA72" s="1064">
        <v>3</v>
      </c>
      <c r="AB72" s="1064"/>
      <c r="AC72" s="1064"/>
      <c r="AD72" s="1064"/>
      <c r="AE72" s="1064"/>
      <c r="AF72" s="1064">
        <v>3</v>
      </c>
      <c r="AG72" s="1064"/>
      <c r="AH72" s="1064"/>
      <c r="AI72" s="1064"/>
      <c r="AJ72" s="1064"/>
      <c r="AK72" s="1064">
        <v>122</v>
      </c>
      <c r="AL72" s="1064"/>
      <c r="AM72" s="1064"/>
      <c r="AN72" s="1064"/>
      <c r="AO72" s="1064"/>
      <c r="AP72" s="1064" t="s">
        <v>597</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222319</v>
      </c>
      <c r="R73" s="1064"/>
      <c r="S73" s="1064"/>
      <c r="T73" s="1064"/>
      <c r="U73" s="1064"/>
      <c r="V73" s="1064">
        <v>215489</v>
      </c>
      <c r="W73" s="1064"/>
      <c r="X73" s="1064"/>
      <c r="Y73" s="1064"/>
      <c r="Z73" s="1064"/>
      <c r="AA73" s="1064">
        <v>6830</v>
      </c>
      <c r="AB73" s="1064"/>
      <c r="AC73" s="1064"/>
      <c r="AD73" s="1064"/>
      <c r="AE73" s="1064"/>
      <c r="AF73" s="1064">
        <v>6830</v>
      </c>
      <c r="AG73" s="1064"/>
      <c r="AH73" s="1064"/>
      <c r="AI73" s="1064"/>
      <c r="AJ73" s="1064"/>
      <c r="AK73" s="1064" t="s">
        <v>597</v>
      </c>
      <c r="AL73" s="1064"/>
      <c r="AM73" s="1064"/>
      <c r="AN73" s="1064"/>
      <c r="AO73" s="1064"/>
      <c r="AP73" s="1064" t="s">
        <v>597</v>
      </c>
      <c r="AQ73" s="1064"/>
      <c r="AR73" s="1064"/>
      <c r="AS73" s="1064"/>
      <c r="AT73" s="1064"/>
      <c r="AU73" s="1064" t="s">
        <v>597</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+AF68+AF69+AF70+AF71</f>
        <v>352</v>
      </c>
      <c r="AG88" s="1052"/>
      <c r="AH88" s="1052"/>
      <c r="AI88" s="1052"/>
      <c r="AJ88" s="1052"/>
      <c r="AK88" s="1056"/>
      <c r="AL88" s="1056"/>
      <c r="AM88" s="1056"/>
      <c r="AN88" s="1056"/>
      <c r="AO88" s="1056"/>
      <c r="AP88" s="1052">
        <f>+AP68</f>
        <v>2664</v>
      </c>
      <c r="AQ88" s="1052"/>
      <c r="AR88" s="1052"/>
      <c r="AS88" s="1052"/>
      <c r="AT88" s="1052"/>
      <c r="AU88" s="1052">
        <f>+AU68</f>
        <v>663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309</v>
      </c>
      <c r="AG109" s="987"/>
      <c r="AH109" s="987"/>
      <c r="AI109" s="987"/>
      <c r="AJ109" s="988"/>
      <c r="AK109" s="989" t="s">
        <v>308</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309</v>
      </c>
      <c r="BW109" s="987"/>
      <c r="BX109" s="987"/>
      <c r="BY109" s="987"/>
      <c r="BZ109" s="988"/>
      <c r="CA109" s="989" t="s">
        <v>308</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309</v>
      </c>
      <c r="DM109" s="987"/>
      <c r="DN109" s="987"/>
      <c r="DO109" s="987"/>
      <c r="DP109" s="988"/>
      <c r="DQ109" s="989" t="s">
        <v>308</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670970</v>
      </c>
      <c r="AB110" s="980"/>
      <c r="AC110" s="980"/>
      <c r="AD110" s="980"/>
      <c r="AE110" s="981"/>
      <c r="AF110" s="982">
        <v>634393</v>
      </c>
      <c r="AG110" s="980"/>
      <c r="AH110" s="980"/>
      <c r="AI110" s="980"/>
      <c r="AJ110" s="981"/>
      <c r="AK110" s="982">
        <v>629904</v>
      </c>
      <c r="AL110" s="980"/>
      <c r="AM110" s="980"/>
      <c r="AN110" s="980"/>
      <c r="AO110" s="981"/>
      <c r="AP110" s="983">
        <v>11.1</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7094604</v>
      </c>
      <c r="BR110" s="927"/>
      <c r="BS110" s="927"/>
      <c r="BT110" s="927"/>
      <c r="BU110" s="927"/>
      <c r="BV110" s="927">
        <v>7141331</v>
      </c>
      <c r="BW110" s="927"/>
      <c r="BX110" s="927"/>
      <c r="BY110" s="927"/>
      <c r="BZ110" s="927"/>
      <c r="CA110" s="927">
        <v>7395850</v>
      </c>
      <c r="CB110" s="927"/>
      <c r="CC110" s="927"/>
      <c r="CD110" s="927"/>
      <c r="CE110" s="927"/>
      <c r="CF110" s="951">
        <v>129.9</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436</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435</v>
      </c>
      <c r="AG111" s="1008"/>
      <c r="AH111" s="1008"/>
      <c r="AI111" s="1008"/>
      <c r="AJ111" s="1009"/>
      <c r="AK111" s="1010" t="s">
        <v>436</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443</v>
      </c>
      <c r="BW111" s="899"/>
      <c r="BX111" s="899"/>
      <c r="BY111" s="899"/>
      <c r="BZ111" s="899"/>
      <c r="CA111" s="899" t="s">
        <v>436</v>
      </c>
      <c r="CB111" s="899"/>
      <c r="CC111" s="899"/>
      <c r="CD111" s="899"/>
      <c r="CE111" s="899"/>
      <c r="CF111" s="960" t="s">
        <v>444</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240</v>
      </c>
      <c r="DH111" s="899"/>
      <c r="DI111" s="899"/>
      <c r="DJ111" s="899"/>
      <c r="DK111" s="899"/>
      <c r="DL111" s="899" t="s">
        <v>442</v>
      </c>
      <c r="DM111" s="899"/>
      <c r="DN111" s="899"/>
      <c r="DO111" s="899"/>
      <c r="DP111" s="899"/>
      <c r="DQ111" s="899" t="s">
        <v>437</v>
      </c>
      <c r="DR111" s="899"/>
      <c r="DS111" s="899"/>
      <c r="DT111" s="899"/>
      <c r="DU111" s="899"/>
      <c r="DV111" s="876" t="s">
        <v>442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436</v>
      </c>
      <c r="AG112" s="862"/>
      <c r="AH112" s="862"/>
      <c r="AI112" s="862"/>
      <c r="AJ112" s="863"/>
      <c r="AK112" s="864" t="s">
        <v>435</v>
      </c>
      <c r="AL112" s="862"/>
      <c r="AM112" s="862"/>
      <c r="AN112" s="862"/>
      <c r="AO112" s="863"/>
      <c r="AP112" s="909" t="s">
        <v>440</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4775395</v>
      </c>
      <c r="BR112" s="899"/>
      <c r="BS112" s="899"/>
      <c r="BT112" s="899"/>
      <c r="BU112" s="899"/>
      <c r="BV112" s="899">
        <v>4504572</v>
      </c>
      <c r="BW112" s="899"/>
      <c r="BX112" s="899"/>
      <c r="BY112" s="899"/>
      <c r="BZ112" s="899"/>
      <c r="CA112" s="899">
        <v>3865321</v>
      </c>
      <c r="CB112" s="899"/>
      <c r="CC112" s="899"/>
      <c r="CD112" s="899"/>
      <c r="CE112" s="899"/>
      <c r="CF112" s="960">
        <v>67.900000000000006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440</v>
      </c>
      <c r="DM112" s="899"/>
      <c r="DN112" s="899"/>
      <c r="DO112" s="899"/>
      <c r="DP112" s="899"/>
      <c r="DQ112" s="899" t="s">
        <v>450</v>
      </c>
      <c r="DR112" s="899"/>
      <c r="DS112" s="899"/>
      <c r="DT112" s="899"/>
      <c r="DU112" s="899"/>
      <c r="DV112" s="876" t="s">
        <v>436</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364875</v>
      </c>
      <c r="AB113" s="1008"/>
      <c r="AC113" s="1008"/>
      <c r="AD113" s="1008"/>
      <c r="AE113" s="1009"/>
      <c r="AF113" s="1010">
        <v>291335</v>
      </c>
      <c r="AG113" s="1008"/>
      <c r="AH113" s="1008"/>
      <c r="AI113" s="1008"/>
      <c r="AJ113" s="1009"/>
      <c r="AK113" s="1010">
        <v>257493</v>
      </c>
      <c r="AL113" s="1008"/>
      <c r="AM113" s="1008"/>
      <c r="AN113" s="1008"/>
      <c r="AO113" s="1009"/>
      <c r="AP113" s="1011">
        <v>4.5</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191104</v>
      </c>
      <c r="BR113" s="899"/>
      <c r="BS113" s="899"/>
      <c r="BT113" s="899"/>
      <c r="BU113" s="899"/>
      <c r="BV113" s="899">
        <v>272889</v>
      </c>
      <c r="BW113" s="899"/>
      <c r="BX113" s="899"/>
      <c r="BY113" s="899"/>
      <c r="BZ113" s="899"/>
      <c r="CA113" s="899">
        <v>207498</v>
      </c>
      <c r="CB113" s="899"/>
      <c r="CC113" s="899"/>
      <c r="CD113" s="899"/>
      <c r="CE113" s="899"/>
      <c r="CF113" s="960">
        <v>3.6</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435</v>
      </c>
      <c r="DR113" s="862"/>
      <c r="DS113" s="862"/>
      <c r="DT113" s="862"/>
      <c r="DU113" s="863"/>
      <c r="DV113" s="909" t="s">
        <v>454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26567</v>
      </c>
      <c r="AB114" s="862"/>
      <c r="AC114" s="862"/>
      <c r="AD114" s="862"/>
      <c r="AE114" s="863"/>
      <c r="AF114" s="864">
        <v>31100</v>
      </c>
      <c r="AG114" s="862"/>
      <c r="AH114" s="862"/>
      <c r="AI114" s="862"/>
      <c r="AJ114" s="863"/>
      <c r="AK114" s="864">
        <v>35460</v>
      </c>
      <c r="AL114" s="862"/>
      <c r="AM114" s="862"/>
      <c r="AN114" s="862"/>
      <c r="AO114" s="863"/>
      <c r="AP114" s="909">
        <v>0.6</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1129735</v>
      </c>
      <c r="BR114" s="899"/>
      <c r="BS114" s="899"/>
      <c r="BT114" s="899"/>
      <c r="BU114" s="899"/>
      <c r="BV114" s="899">
        <v>1098240</v>
      </c>
      <c r="BW114" s="899"/>
      <c r="BX114" s="899"/>
      <c r="BY114" s="899"/>
      <c r="BZ114" s="899"/>
      <c r="CA114" s="899">
        <v>1053068</v>
      </c>
      <c r="CB114" s="899"/>
      <c r="CC114" s="899"/>
      <c r="CD114" s="899"/>
      <c r="CE114" s="899"/>
      <c r="CF114" s="960">
        <v>18.5</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458</v>
      </c>
      <c r="DM114" s="862"/>
      <c r="DN114" s="862"/>
      <c r="DO114" s="862"/>
      <c r="DP114" s="863"/>
      <c r="DQ114" s="864" t="s">
        <v>440</v>
      </c>
      <c r="DR114" s="862"/>
      <c r="DS114" s="862"/>
      <c r="DT114" s="862"/>
      <c r="DU114" s="863"/>
      <c r="DV114" s="909" t="s">
        <v>459</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119</v>
      </c>
      <c r="AB115" s="1008"/>
      <c r="AC115" s="1008"/>
      <c r="AD115" s="1008"/>
      <c r="AE115" s="1009"/>
      <c r="AF115" s="1010">
        <v>34</v>
      </c>
      <c r="AG115" s="1008"/>
      <c r="AH115" s="1008"/>
      <c r="AI115" s="1008"/>
      <c r="AJ115" s="1009"/>
      <c r="AK115" s="1010">
        <v>27</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435</v>
      </c>
      <c r="BR115" s="899"/>
      <c r="BS115" s="899"/>
      <c r="BT115" s="899"/>
      <c r="BU115" s="899"/>
      <c r="BV115" s="899" t="s">
        <v>438</v>
      </c>
      <c r="BW115" s="899"/>
      <c r="BX115" s="899"/>
      <c r="BY115" s="899"/>
      <c r="BZ115" s="899"/>
      <c r="CA115" s="899" t="s">
        <v>458</v>
      </c>
      <c r="CB115" s="899"/>
      <c r="CC115" s="899"/>
      <c r="CD115" s="899"/>
      <c r="CE115" s="899"/>
      <c r="CF115" s="960" t="s">
        <v>442</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435</v>
      </c>
      <c r="DH115" s="862"/>
      <c r="DI115" s="862"/>
      <c r="DJ115" s="862"/>
      <c r="DK115" s="863"/>
      <c r="DL115" s="864" t="s">
        <v>436</v>
      </c>
      <c r="DM115" s="862"/>
      <c r="DN115" s="862"/>
      <c r="DO115" s="862"/>
      <c r="DP115" s="863"/>
      <c r="DQ115" s="864" t="s">
        <v>436</v>
      </c>
      <c r="DR115" s="862"/>
      <c r="DS115" s="862"/>
      <c r="DT115" s="862"/>
      <c r="DU115" s="863"/>
      <c r="DV115" s="909" t="s">
        <v>463</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436</v>
      </c>
      <c r="AB116" s="862"/>
      <c r="AC116" s="862"/>
      <c r="AD116" s="862"/>
      <c r="AE116" s="863"/>
      <c r="AF116" s="864" t="s">
        <v>435</v>
      </c>
      <c r="AG116" s="862"/>
      <c r="AH116" s="862"/>
      <c r="AI116" s="862"/>
      <c r="AJ116" s="863"/>
      <c r="AK116" s="864" t="s">
        <v>436</v>
      </c>
      <c r="AL116" s="862"/>
      <c r="AM116" s="862"/>
      <c r="AN116" s="862"/>
      <c r="AO116" s="863"/>
      <c r="AP116" s="909" t="s">
        <v>440</v>
      </c>
      <c r="AQ116" s="910"/>
      <c r="AR116" s="910"/>
      <c r="AS116" s="910"/>
      <c r="AT116" s="911"/>
      <c r="AU116" s="1021"/>
      <c r="AV116" s="1022"/>
      <c r="AW116" s="1022"/>
      <c r="AX116" s="1022"/>
      <c r="AY116" s="1022"/>
      <c r="AZ116" s="948" t="s">
        <v>465</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435</v>
      </c>
      <c r="BW116" s="899"/>
      <c r="BX116" s="899"/>
      <c r="BY116" s="899"/>
      <c r="BZ116" s="899"/>
      <c r="CA116" s="899" t="s">
        <v>435</v>
      </c>
      <c r="CB116" s="899"/>
      <c r="CC116" s="899"/>
      <c r="CD116" s="899"/>
      <c r="CE116" s="899"/>
      <c r="CF116" s="960" t="s">
        <v>437</v>
      </c>
      <c r="CG116" s="961"/>
      <c r="CH116" s="961"/>
      <c r="CI116" s="961"/>
      <c r="CJ116" s="961"/>
      <c r="CK116" s="1016"/>
      <c r="CL116" s="903"/>
      <c r="CM116" s="906" t="s">
        <v>466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240</v>
      </c>
      <c r="DM116" s="862"/>
      <c r="DN116" s="862"/>
      <c r="DO116" s="862"/>
      <c r="DP116" s="863"/>
      <c r="DQ116" s="864" t="s">
        <v>442</v>
      </c>
      <c r="DR116" s="862"/>
      <c r="DS116" s="862"/>
      <c r="DT116" s="862"/>
      <c r="DU116" s="863"/>
      <c r="DV116" s="909" t="s">
        <v>437</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1062531</v>
      </c>
      <c r="AB117" s="994"/>
      <c r="AC117" s="994"/>
      <c r="AD117" s="994"/>
      <c r="AE117" s="995"/>
      <c r="AF117" s="996">
        <v>956862</v>
      </c>
      <c r="AG117" s="994"/>
      <c r="AH117" s="994"/>
      <c r="AI117" s="994"/>
      <c r="AJ117" s="995"/>
      <c r="AK117" s="996">
        <v>922884</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435</v>
      </c>
      <c r="BR117" s="899"/>
      <c r="BS117" s="899"/>
      <c r="BT117" s="899"/>
      <c r="BU117" s="899"/>
      <c r="BV117" s="899" t="s">
        <v>440</v>
      </c>
      <c r="BW117" s="899"/>
      <c r="BX117" s="899"/>
      <c r="BY117" s="899"/>
      <c r="BZ117" s="899"/>
      <c r="CA117" s="899" t="s">
        <v>454</v>
      </c>
      <c r="CB117" s="899"/>
      <c r="CC117" s="899"/>
      <c r="CD117" s="899"/>
      <c r="CE117" s="899"/>
      <c r="CF117" s="960" t="s">
        <v>443</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440</v>
      </c>
      <c r="DM117" s="862"/>
      <c r="DN117" s="862"/>
      <c r="DO117" s="862"/>
      <c r="DP117" s="863"/>
      <c r="DQ117" s="864" t="s">
        <v>442</v>
      </c>
      <c r="DR117" s="862"/>
      <c r="DS117" s="862"/>
      <c r="DT117" s="862"/>
      <c r="DU117" s="863"/>
      <c r="DV117" s="909" t="s">
        <v>440</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309</v>
      </c>
      <c r="AG118" s="987"/>
      <c r="AH118" s="987"/>
      <c r="AI118" s="987"/>
      <c r="AJ118" s="988"/>
      <c r="AK118" s="989" t="s">
        <v>308</v>
      </c>
      <c r="AL118" s="987"/>
      <c r="AM118" s="987"/>
      <c r="AN118" s="987"/>
      <c r="AO118" s="988"/>
      <c r="AP118" s="990" t="s">
        <v>429</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435</v>
      </c>
      <c r="BR118" s="930"/>
      <c r="BS118" s="930"/>
      <c r="BT118" s="930"/>
      <c r="BU118" s="930"/>
      <c r="BV118" s="930" t="s">
        <v>471</v>
      </c>
      <c r="BW118" s="930"/>
      <c r="BX118" s="930"/>
      <c r="BY118" s="930"/>
      <c r="BZ118" s="930"/>
      <c r="CA118" s="930" t="s">
        <v>471</v>
      </c>
      <c r="CB118" s="930"/>
      <c r="CC118" s="930"/>
      <c r="CD118" s="930"/>
      <c r="CE118" s="930"/>
      <c r="CF118" s="960" t="s">
        <v>442</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440</v>
      </c>
      <c r="DH118" s="862"/>
      <c r="DI118" s="862"/>
      <c r="DJ118" s="862"/>
      <c r="DK118" s="863"/>
      <c r="DL118" s="864" t="s">
        <v>443</v>
      </c>
      <c r="DM118" s="862"/>
      <c r="DN118" s="862"/>
      <c r="DO118" s="862"/>
      <c r="DP118" s="863"/>
      <c r="DQ118" s="864" t="s">
        <v>443</v>
      </c>
      <c r="DR118" s="862"/>
      <c r="DS118" s="862"/>
      <c r="DT118" s="862"/>
      <c r="DU118" s="863"/>
      <c r="DV118" s="909" t="s">
        <v>473</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450</v>
      </c>
      <c r="AB119" s="980"/>
      <c r="AC119" s="980"/>
      <c r="AD119" s="980"/>
      <c r="AE119" s="981"/>
      <c r="AF119" s="982" t="s">
        <v>471</v>
      </c>
      <c r="AG119" s="980"/>
      <c r="AH119" s="980"/>
      <c r="AI119" s="980"/>
      <c r="AJ119" s="981"/>
      <c r="AK119" s="982" t="s">
        <v>459</v>
      </c>
      <c r="AL119" s="980"/>
      <c r="AM119" s="980"/>
      <c r="AN119" s="980"/>
      <c r="AO119" s="981"/>
      <c r="AP119" s="983" t="s">
        <v>471</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474</v>
      </c>
      <c r="BP119" s="963"/>
      <c r="BQ119" s="967">
        <v>13190838</v>
      </c>
      <c r="BR119" s="930"/>
      <c r="BS119" s="930"/>
      <c r="BT119" s="930"/>
      <c r="BU119" s="930"/>
      <c r="BV119" s="930">
        <v>13017032</v>
      </c>
      <c r="BW119" s="930"/>
      <c r="BX119" s="930"/>
      <c r="BY119" s="930"/>
      <c r="BZ119" s="930"/>
      <c r="CA119" s="930">
        <v>12521737</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440</v>
      </c>
      <c r="DH119" s="845"/>
      <c r="DI119" s="845"/>
      <c r="DJ119" s="845"/>
      <c r="DK119" s="846"/>
      <c r="DL119" s="847" t="s">
        <v>459</v>
      </c>
      <c r="DM119" s="845"/>
      <c r="DN119" s="845"/>
      <c r="DO119" s="845"/>
      <c r="DP119" s="846"/>
      <c r="DQ119" s="847" t="s">
        <v>240</v>
      </c>
      <c r="DR119" s="845"/>
      <c r="DS119" s="845"/>
      <c r="DT119" s="845"/>
      <c r="DU119" s="846"/>
      <c r="DV119" s="933" t="s">
        <v>442</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450</v>
      </c>
      <c r="AB120" s="862"/>
      <c r="AC120" s="862"/>
      <c r="AD120" s="862"/>
      <c r="AE120" s="863"/>
      <c r="AF120" s="864" t="s">
        <v>459</v>
      </c>
      <c r="AG120" s="862"/>
      <c r="AH120" s="862"/>
      <c r="AI120" s="862"/>
      <c r="AJ120" s="863"/>
      <c r="AK120" s="864" t="s">
        <v>471</v>
      </c>
      <c r="AL120" s="862"/>
      <c r="AM120" s="862"/>
      <c r="AN120" s="862"/>
      <c r="AO120" s="863"/>
      <c r="AP120" s="909" t="s">
        <v>443</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4193550</v>
      </c>
      <c r="BR120" s="927"/>
      <c r="BS120" s="927"/>
      <c r="BT120" s="927"/>
      <c r="BU120" s="927"/>
      <c r="BV120" s="927">
        <v>4202870</v>
      </c>
      <c r="BW120" s="927"/>
      <c r="BX120" s="927"/>
      <c r="BY120" s="927"/>
      <c r="BZ120" s="927"/>
      <c r="CA120" s="927">
        <v>3887422</v>
      </c>
      <c r="CB120" s="927"/>
      <c r="CC120" s="927"/>
      <c r="CD120" s="927"/>
      <c r="CE120" s="927"/>
      <c r="CF120" s="951">
        <v>68.3</v>
      </c>
      <c r="CG120" s="952"/>
      <c r="CH120" s="952"/>
      <c r="CI120" s="952"/>
      <c r="CJ120" s="952"/>
      <c r="CK120" s="953" t="s">
        <v>478</v>
      </c>
      <c r="CL120" s="937"/>
      <c r="CM120" s="937"/>
      <c r="CN120" s="937"/>
      <c r="CO120" s="938"/>
      <c r="CP120" s="957" t="s">
        <v>410</v>
      </c>
      <c r="CQ120" s="958"/>
      <c r="CR120" s="958"/>
      <c r="CS120" s="958"/>
      <c r="CT120" s="958"/>
      <c r="CU120" s="958"/>
      <c r="CV120" s="958"/>
      <c r="CW120" s="958"/>
      <c r="CX120" s="958"/>
      <c r="CY120" s="958"/>
      <c r="CZ120" s="958"/>
      <c r="DA120" s="958"/>
      <c r="DB120" s="958"/>
      <c r="DC120" s="958"/>
      <c r="DD120" s="958"/>
      <c r="DE120" s="958"/>
      <c r="DF120" s="959"/>
      <c r="DG120" s="946" t="s">
        <v>471</v>
      </c>
      <c r="DH120" s="927"/>
      <c r="DI120" s="927"/>
      <c r="DJ120" s="927"/>
      <c r="DK120" s="927"/>
      <c r="DL120" s="927">
        <v>4461560</v>
      </c>
      <c r="DM120" s="927"/>
      <c r="DN120" s="927"/>
      <c r="DO120" s="927"/>
      <c r="DP120" s="927"/>
      <c r="DQ120" s="927">
        <v>3839110</v>
      </c>
      <c r="DR120" s="927"/>
      <c r="DS120" s="927"/>
      <c r="DT120" s="927"/>
      <c r="DU120" s="927"/>
      <c r="DV120" s="928">
        <v>67.400000000000006</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454</v>
      </c>
      <c r="AB121" s="862"/>
      <c r="AC121" s="862"/>
      <c r="AD121" s="862"/>
      <c r="AE121" s="863"/>
      <c r="AF121" s="864" t="s">
        <v>442</v>
      </c>
      <c r="AG121" s="862"/>
      <c r="AH121" s="862"/>
      <c r="AI121" s="862"/>
      <c r="AJ121" s="863"/>
      <c r="AK121" s="864" t="s">
        <v>442</v>
      </c>
      <c r="AL121" s="862"/>
      <c r="AM121" s="862"/>
      <c r="AN121" s="862"/>
      <c r="AO121" s="863"/>
      <c r="AP121" s="909" t="s">
        <v>442</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917899</v>
      </c>
      <c r="BR121" s="899"/>
      <c r="BS121" s="899"/>
      <c r="BT121" s="899"/>
      <c r="BU121" s="899"/>
      <c r="BV121" s="899">
        <v>1057310</v>
      </c>
      <c r="BW121" s="899"/>
      <c r="BX121" s="899"/>
      <c r="BY121" s="899"/>
      <c r="BZ121" s="899"/>
      <c r="CA121" s="899">
        <v>981397</v>
      </c>
      <c r="CB121" s="899"/>
      <c r="CC121" s="899"/>
      <c r="CD121" s="899"/>
      <c r="CE121" s="899"/>
      <c r="CF121" s="960">
        <v>17.2</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49067</v>
      </c>
      <c r="DH121" s="899"/>
      <c r="DI121" s="899"/>
      <c r="DJ121" s="899"/>
      <c r="DK121" s="899"/>
      <c r="DL121" s="899">
        <v>43012</v>
      </c>
      <c r="DM121" s="899"/>
      <c r="DN121" s="899"/>
      <c r="DO121" s="899"/>
      <c r="DP121" s="899"/>
      <c r="DQ121" s="899">
        <v>26211</v>
      </c>
      <c r="DR121" s="899"/>
      <c r="DS121" s="899"/>
      <c r="DT121" s="899"/>
      <c r="DU121" s="899"/>
      <c r="DV121" s="876">
        <v>0.5</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463</v>
      </c>
      <c r="AB122" s="862"/>
      <c r="AC122" s="862"/>
      <c r="AD122" s="862"/>
      <c r="AE122" s="863"/>
      <c r="AF122" s="864" t="s">
        <v>459</v>
      </c>
      <c r="AG122" s="862"/>
      <c r="AH122" s="862"/>
      <c r="AI122" s="862"/>
      <c r="AJ122" s="863"/>
      <c r="AK122" s="864" t="s">
        <v>473</v>
      </c>
      <c r="AL122" s="862"/>
      <c r="AM122" s="862"/>
      <c r="AN122" s="862"/>
      <c r="AO122" s="863"/>
      <c r="AP122" s="909" t="s">
        <v>240</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9413839</v>
      </c>
      <c r="BR122" s="930"/>
      <c r="BS122" s="930"/>
      <c r="BT122" s="930"/>
      <c r="BU122" s="930"/>
      <c r="BV122" s="930">
        <v>9484043</v>
      </c>
      <c r="BW122" s="930"/>
      <c r="BX122" s="930"/>
      <c r="BY122" s="930"/>
      <c r="BZ122" s="930"/>
      <c r="CA122" s="930">
        <v>9584856</v>
      </c>
      <c r="CB122" s="930"/>
      <c r="CC122" s="930"/>
      <c r="CD122" s="930"/>
      <c r="CE122" s="930"/>
      <c r="CF122" s="931">
        <v>168.4</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t="s">
        <v>440</v>
      </c>
      <c r="DH122" s="899"/>
      <c r="DI122" s="899"/>
      <c r="DJ122" s="899"/>
      <c r="DK122" s="899"/>
      <c r="DL122" s="899" t="s">
        <v>454</v>
      </c>
      <c r="DM122" s="899"/>
      <c r="DN122" s="899"/>
      <c r="DO122" s="899"/>
      <c r="DP122" s="899"/>
      <c r="DQ122" s="899" t="s">
        <v>459</v>
      </c>
      <c r="DR122" s="899"/>
      <c r="DS122" s="899"/>
      <c r="DT122" s="899"/>
      <c r="DU122" s="899"/>
      <c r="DV122" s="876" t="s">
        <v>473</v>
      </c>
      <c r="DW122" s="876"/>
      <c r="DX122" s="876"/>
      <c r="DY122" s="876"/>
      <c r="DZ122" s="877"/>
    </row>
    <row r="123" spans="1:130" s="247" customFormat="1" ht="26.25" customHeight="1" x14ac:dyDescent="0.15">
      <c r="A123" s="902"/>
      <c r="B123" s="903"/>
      <c r="C123" s="906" t="s">
        <v>466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240</v>
      </c>
      <c r="AB123" s="862"/>
      <c r="AC123" s="862"/>
      <c r="AD123" s="862"/>
      <c r="AE123" s="863"/>
      <c r="AF123" s="864" t="s">
        <v>442</v>
      </c>
      <c r="AG123" s="862"/>
      <c r="AH123" s="862"/>
      <c r="AI123" s="862"/>
      <c r="AJ123" s="863"/>
      <c r="AK123" s="864" t="s">
        <v>454</v>
      </c>
      <c r="AL123" s="862"/>
      <c r="AM123" s="862"/>
      <c r="AN123" s="862"/>
      <c r="AO123" s="863"/>
      <c r="AP123" s="909" t="s">
        <v>459</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484</v>
      </c>
      <c r="BP123" s="963"/>
      <c r="BQ123" s="917">
        <v>14525288</v>
      </c>
      <c r="BR123" s="918"/>
      <c r="BS123" s="918"/>
      <c r="BT123" s="918"/>
      <c r="BU123" s="918"/>
      <c r="BV123" s="918">
        <v>14744223</v>
      </c>
      <c r="BW123" s="918"/>
      <c r="BX123" s="918"/>
      <c r="BY123" s="918"/>
      <c r="BZ123" s="918"/>
      <c r="CA123" s="918">
        <v>14453675</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471</v>
      </c>
      <c r="DH123" s="862"/>
      <c r="DI123" s="862"/>
      <c r="DJ123" s="862"/>
      <c r="DK123" s="863"/>
      <c r="DL123" s="864" t="s">
        <v>454</v>
      </c>
      <c r="DM123" s="862"/>
      <c r="DN123" s="862"/>
      <c r="DO123" s="862"/>
      <c r="DP123" s="863"/>
      <c r="DQ123" s="864" t="s">
        <v>442</v>
      </c>
      <c r="DR123" s="862"/>
      <c r="DS123" s="862"/>
      <c r="DT123" s="862"/>
      <c r="DU123" s="863"/>
      <c r="DV123" s="909" t="s">
        <v>471</v>
      </c>
      <c r="DW123" s="910"/>
      <c r="DX123" s="910"/>
      <c r="DY123" s="910"/>
      <c r="DZ123" s="911"/>
    </row>
    <row r="124" spans="1:130" s="247" customFormat="1" ht="26.25" customHeight="1" thickBot="1" x14ac:dyDescent="0.2">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471</v>
      </c>
      <c r="AB124" s="862"/>
      <c r="AC124" s="862"/>
      <c r="AD124" s="862"/>
      <c r="AE124" s="863"/>
      <c r="AF124" s="864" t="s">
        <v>471</v>
      </c>
      <c r="AG124" s="862"/>
      <c r="AH124" s="862"/>
      <c r="AI124" s="862"/>
      <c r="AJ124" s="863"/>
      <c r="AK124" s="864" t="s">
        <v>443</v>
      </c>
      <c r="AL124" s="862"/>
      <c r="AM124" s="862"/>
      <c r="AN124" s="862"/>
      <c r="AO124" s="863"/>
      <c r="AP124" s="909" t="s">
        <v>471</v>
      </c>
      <c r="AQ124" s="910"/>
      <c r="AR124" s="910"/>
      <c r="AS124" s="910"/>
      <c r="AT124" s="911"/>
      <c r="AU124" s="912" t="s">
        <v>485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463</v>
      </c>
      <c r="BR124" s="916"/>
      <c r="BS124" s="916"/>
      <c r="BT124" s="916"/>
      <c r="BU124" s="916"/>
      <c r="BV124" s="916" t="s">
        <v>459</v>
      </c>
      <c r="BW124" s="916"/>
      <c r="BX124" s="916"/>
      <c r="BY124" s="916"/>
      <c r="BZ124" s="916"/>
      <c r="CA124" s="916" t="s">
        <v>454</v>
      </c>
      <c r="CB124" s="916"/>
      <c r="CC124" s="916"/>
      <c r="CD124" s="916"/>
      <c r="CE124" s="916"/>
      <c r="CF124" s="806"/>
      <c r="CG124" s="807"/>
      <c r="CH124" s="807"/>
      <c r="CI124" s="807"/>
      <c r="CJ124" s="947"/>
      <c r="CK124" s="955"/>
      <c r="CL124" s="955"/>
      <c r="CM124" s="955"/>
      <c r="CN124" s="955"/>
      <c r="CO124" s="956"/>
      <c r="CP124" s="920" t="s">
        <v>486</v>
      </c>
      <c r="CQ124" s="921"/>
      <c r="CR124" s="921"/>
      <c r="CS124" s="921"/>
      <c r="CT124" s="921"/>
      <c r="CU124" s="921"/>
      <c r="CV124" s="921"/>
      <c r="CW124" s="921"/>
      <c r="CX124" s="921"/>
      <c r="CY124" s="921"/>
      <c r="CZ124" s="921"/>
      <c r="DA124" s="921"/>
      <c r="DB124" s="921"/>
      <c r="DC124" s="921"/>
      <c r="DD124" s="921"/>
      <c r="DE124" s="921"/>
      <c r="DF124" s="922"/>
      <c r="DG124" s="844">
        <v>4726328</v>
      </c>
      <c r="DH124" s="845"/>
      <c r="DI124" s="845"/>
      <c r="DJ124" s="845"/>
      <c r="DK124" s="846"/>
      <c r="DL124" s="847" t="s">
        <v>459</v>
      </c>
      <c r="DM124" s="845"/>
      <c r="DN124" s="845"/>
      <c r="DO124" s="845"/>
      <c r="DP124" s="846"/>
      <c r="DQ124" s="847" t="s">
        <v>459</v>
      </c>
      <c r="DR124" s="845"/>
      <c r="DS124" s="845"/>
      <c r="DT124" s="845"/>
      <c r="DU124" s="846"/>
      <c r="DV124" s="933" t="s">
        <v>459</v>
      </c>
      <c r="DW124" s="934"/>
      <c r="DX124" s="934"/>
      <c r="DY124" s="934"/>
      <c r="DZ124" s="935"/>
    </row>
    <row r="125" spans="1:130" s="247" customFormat="1" ht="26.25" customHeight="1" x14ac:dyDescent="0.15">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463</v>
      </c>
      <c r="AB125" s="862"/>
      <c r="AC125" s="862"/>
      <c r="AD125" s="862"/>
      <c r="AE125" s="863"/>
      <c r="AF125" s="864" t="s">
        <v>459</v>
      </c>
      <c r="AG125" s="862"/>
      <c r="AH125" s="862"/>
      <c r="AI125" s="862"/>
      <c r="AJ125" s="863"/>
      <c r="AK125" s="864" t="s">
        <v>454</v>
      </c>
      <c r="AL125" s="862"/>
      <c r="AM125" s="862"/>
      <c r="AN125" s="862"/>
      <c r="AO125" s="863"/>
      <c r="AP125" s="909" t="s">
        <v>459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487</v>
      </c>
      <c r="CL125" s="937"/>
      <c r="CM125" s="937"/>
      <c r="CN125" s="937"/>
      <c r="CO125" s="938"/>
      <c r="CP125" s="945" t="s">
        <v>488</v>
      </c>
      <c r="CQ125" s="890"/>
      <c r="CR125" s="890"/>
      <c r="CS125" s="890"/>
      <c r="CT125" s="890"/>
      <c r="CU125" s="890"/>
      <c r="CV125" s="890"/>
      <c r="CW125" s="890"/>
      <c r="CX125" s="890"/>
      <c r="CY125" s="890"/>
      <c r="CZ125" s="890"/>
      <c r="DA125" s="890"/>
      <c r="DB125" s="890"/>
      <c r="DC125" s="890"/>
      <c r="DD125" s="890"/>
      <c r="DE125" s="890"/>
      <c r="DF125" s="891"/>
      <c r="DG125" s="946" t="s">
        <v>240</v>
      </c>
      <c r="DH125" s="927"/>
      <c r="DI125" s="927"/>
      <c r="DJ125" s="927"/>
      <c r="DK125" s="927"/>
      <c r="DL125" s="927" t="s">
        <v>459</v>
      </c>
      <c r="DM125" s="927"/>
      <c r="DN125" s="927"/>
      <c r="DO125" s="927"/>
      <c r="DP125" s="927"/>
      <c r="DQ125" s="927" t="s">
        <v>459</v>
      </c>
      <c r="DR125" s="927"/>
      <c r="DS125" s="927"/>
      <c r="DT125" s="927"/>
      <c r="DU125" s="927"/>
      <c r="DV125" s="928" t="s">
        <v>459</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454</v>
      </c>
      <c r="AB126" s="862"/>
      <c r="AC126" s="862"/>
      <c r="AD126" s="862"/>
      <c r="AE126" s="863"/>
      <c r="AF126" s="864" t="s">
        <v>471</v>
      </c>
      <c r="AG126" s="862"/>
      <c r="AH126" s="862"/>
      <c r="AI126" s="862"/>
      <c r="AJ126" s="863"/>
      <c r="AK126" s="864" t="s">
        <v>454</v>
      </c>
      <c r="AL126" s="862"/>
      <c r="AM126" s="862"/>
      <c r="AN126" s="862"/>
      <c r="AO126" s="863"/>
      <c r="AP126" s="909" t="s">
        <v>459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489</v>
      </c>
      <c r="CQ126" s="832"/>
      <c r="CR126" s="832"/>
      <c r="CS126" s="832"/>
      <c r="CT126" s="832"/>
      <c r="CU126" s="832"/>
      <c r="CV126" s="832"/>
      <c r="CW126" s="832"/>
      <c r="CX126" s="832"/>
      <c r="CY126" s="832"/>
      <c r="CZ126" s="832"/>
      <c r="DA126" s="832"/>
      <c r="DB126" s="832"/>
      <c r="DC126" s="832"/>
      <c r="DD126" s="832"/>
      <c r="DE126" s="832"/>
      <c r="DF126" s="833"/>
      <c r="DG126" s="898" t="s">
        <v>471</v>
      </c>
      <c r="DH126" s="899"/>
      <c r="DI126" s="899"/>
      <c r="DJ126" s="899"/>
      <c r="DK126" s="899"/>
      <c r="DL126" s="899" t="s">
        <v>240</v>
      </c>
      <c r="DM126" s="899"/>
      <c r="DN126" s="899"/>
      <c r="DO126" s="899"/>
      <c r="DP126" s="899"/>
      <c r="DQ126" s="899" t="s">
        <v>454</v>
      </c>
      <c r="DR126" s="899"/>
      <c r="DS126" s="899"/>
      <c r="DT126" s="899"/>
      <c r="DU126" s="899"/>
      <c r="DV126" s="876" t="s">
        <v>459</v>
      </c>
      <c r="DW126" s="876"/>
      <c r="DX126" s="876"/>
      <c r="DY126" s="876"/>
      <c r="DZ126" s="877"/>
    </row>
    <row r="127" spans="1:130" s="247" customFormat="1" ht="26.25" customHeight="1" x14ac:dyDescent="0.15">
      <c r="A127" s="904"/>
      <c r="B127" s="905"/>
      <c r="C127" s="923" t="s">
        <v>490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119</v>
      </c>
      <c r="AB127" s="862"/>
      <c r="AC127" s="862"/>
      <c r="AD127" s="862"/>
      <c r="AE127" s="863"/>
      <c r="AF127" s="864">
        <v>34</v>
      </c>
      <c r="AG127" s="862"/>
      <c r="AH127" s="862"/>
      <c r="AI127" s="862"/>
      <c r="AJ127" s="863"/>
      <c r="AK127" s="864">
        <v>27</v>
      </c>
      <c r="AL127" s="862"/>
      <c r="AM127" s="862"/>
      <c r="AN127" s="862"/>
      <c r="AO127" s="863"/>
      <c r="AP127" s="909">
        <v>0</v>
      </c>
      <c r="AQ127" s="910"/>
      <c r="AR127" s="910"/>
      <c r="AS127" s="910"/>
      <c r="AT127" s="911"/>
      <c r="AU127" s="283"/>
      <c r="AV127" s="283"/>
      <c r="AW127" s="283"/>
      <c r="AX127" s="926" t="s">
        <v>491</v>
      </c>
      <c r="AY127" s="894"/>
      <c r="AZ127" s="894"/>
      <c r="BA127" s="894"/>
      <c r="BB127" s="894"/>
      <c r="BC127" s="894"/>
      <c r="BD127" s="894"/>
      <c r="BE127" s="895"/>
      <c r="BF127" s="893" t="s">
        <v>492</v>
      </c>
      <c r="BG127" s="894"/>
      <c r="BH127" s="894"/>
      <c r="BI127" s="894"/>
      <c r="BJ127" s="894"/>
      <c r="BK127" s="894"/>
      <c r="BL127" s="895"/>
      <c r="BM127" s="893" t="s">
        <v>493</v>
      </c>
      <c r="BN127" s="894"/>
      <c r="BO127" s="894"/>
      <c r="BP127" s="894"/>
      <c r="BQ127" s="894"/>
      <c r="BR127" s="894"/>
      <c r="BS127" s="895"/>
      <c r="BT127" s="893" t="s">
        <v>494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495</v>
      </c>
      <c r="CQ127" s="832"/>
      <c r="CR127" s="832"/>
      <c r="CS127" s="832"/>
      <c r="CT127" s="832"/>
      <c r="CU127" s="832"/>
      <c r="CV127" s="832"/>
      <c r="CW127" s="832"/>
      <c r="CX127" s="832"/>
      <c r="CY127" s="832"/>
      <c r="CZ127" s="832"/>
      <c r="DA127" s="832"/>
      <c r="DB127" s="832"/>
      <c r="DC127" s="832"/>
      <c r="DD127" s="832"/>
      <c r="DE127" s="832"/>
      <c r="DF127" s="833"/>
      <c r="DG127" s="898" t="s">
        <v>240</v>
      </c>
      <c r="DH127" s="899"/>
      <c r="DI127" s="899"/>
      <c r="DJ127" s="899"/>
      <c r="DK127" s="899"/>
      <c r="DL127" s="899" t="s">
        <v>240</v>
      </c>
      <c r="DM127" s="899"/>
      <c r="DN127" s="899"/>
      <c r="DO127" s="899"/>
      <c r="DP127" s="899"/>
      <c r="DQ127" s="899" t="s">
        <v>459</v>
      </c>
      <c r="DR127" s="899"/>
      <c r="DS127" s="899"/>
      <c r="DT127" s="899"/>
      <c r="DU127" s="899"/>
      <c r="DV127" s="876" t="s">
        <v>471</v>
      </c>
      <c r="DW127" s="876"/>
      <c r="DX127" s="876"/>
      <c r="DY127" s="876"/>
      <c r="DZ127" s="877"/>
    </row>
    <row r="128" spans="1:130" s="247" customFormat="1" ht="26.25" customHeight="1" thickBot="1" x14ac:dyDescent="0.2">
      <c r="A128" s="878" t="s">
        <v>496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497</v>
      </c>
      <c r="X128" s="880"/>
      <c r="Y128" s="880"/>
      <c r="Z128" s="881"/>
      <c r="AA128" s="882">
        <v>95621</v>
      </c>
      <c r="AB128" s="883"/>
      <c r="AC128" s="883"/>
      <c r="AD128" s="883"/>
      <c r="AE128" s="884"/>
      <c r="AF128" s="885">
        <v>90741</v>
      </c>
      <c r="AG128" s="883"/>
      <c r="AH128" s="883"/>
      <c r="AI128" s="883"/>
      <c r="AJ128" s="884"/>
      <c r="AK128" s="885">
        <v>83679</v>
      </c>
      <c r="AL128" s="883"/>
      <c r="AM128" s="883"/>
      <c r="AN128" s="883"/>
      <c r="AO128" s="884"/>
      <c r="AP128" s="886"/>
      <c r="AQ128" s="887"/>
      <c r="AR128" s="887"/>
      <c r="AS128" s="887"/>
      <c r="AT128" s="888"/>
      <c r="AU128" s="283"/>
      <c r="AV128" s="283"/>
      <c r="AW128" s="283"/>
      <c r="AX128" s="889" t="s">
        <v>498</v>
      </c>
      <c r="AY128" s="890"/>
      <c r="AZ128" s="890"/>
      <c r="BA128" s="890"/>
      <c r="BB128" s="890"/>
      <c r="BC128" s="890"/>
      <c r="BD128" s="890"/>
      <c r="BE128" s="891"/>
      <c r="BF128" s="868" t="s">
        <v>443</v>
      </c>
      <c r="BG128" s="869"/>
      <c r="BH128" s="869"/>
      <c r="BI128" s="869"/>
      <c r="BJ128" s="869"/>
      <c r="BK128" s="869"/>
      <c r="BL128" s="892"/>
      <c r="BM128" s="868">
        <v>14.25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499</v>
      </c>
      <c r="CQ128" s="810"/>
      <c r="CR128" s="810"/>
      <c r="CS128" s="810"/>
      <c r="CT128" s="810"/>
      <c r="CU128" s="810"/>
      <c r="CV128" s="810"/>
      <c r="CW128" s="810"/>
      <c r="CX128" s="810"/>
      <c r="CY128" s="810"/>
      <c r="CZ128" s="810"/>
      <c r="DA128" s="810"/>
      <c r="DB128" s="810"/>
      <c r="DC128" s="810"/>
      <c r="DD128" s="810"/>
      <c r="DE128" s="810"/>
      <c r="DF128" s="811"/>
      <c r="DG128" s="872" t="s">
        <v>454</v>
      </c>
      <c r="DH128" s="873"/>
      <c r="DI128" s="873"/>
      <c r="DJ128" s="873"/>
      <c r="DK128" s="873"/>
      <c r="DL128" s="873" t="s">
        <v>443</v>
      </c>
      <c r="DM128" s="873"/>
      <c r="DN128" s="873"/>
      <c r="DO128" s="873"/>
      <c r="DP128" s="873"/>
      <c r="DQ128" s="873" t="s">
        <v>443</v>
      </c>
      <c r="DR128" s="873"/>
      <c r="DS128" s="873"/>
      <c r="DT128" s="873"/>
      <c r="DU128" s="873"/>
      <c r="DV128" s="874" t="s">
        <v>443</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500</v>
      </c>
      <c r="X129" s="859"/>
      <c r="Y129" s="859"/>
      <c r="Z129" s="860"/>
      <c r="AA129" s="861">
        <v>6400635</v>
      </c>
      <c r="AB129" s="862"/>
      <c r="AC129" s="862"/>
      <c r="AD129" s="862"/>
      <c r="AE129" s="863"/>
      <c r="AF129" s="864">
        <v>6495203</v>
      </c>
      <c r="AG129" s="862"/>
      <c r="AH129" s="862"/>
      <c r="AI129" s="862"/>
      <c r="AJ129" s="863"/>
      <c r="AK129" s="864">
        <v>6462286</v>
      </c>
      <c r="AL129" s="862"/>
      <c r="AM129" s="862"/>
      <c r="AN129" s="862"/>
      <c r="AO129" s="863"/>
      <c r="AP129" s="865"/>
      <c r="AQ129" s="866"/>
      <c r="AR129" s="866"/>
      <c r="AS129" s="866"/>
      <c r="AT129" s="867"/>
      <c r="AU129" s="285"/>
      <c r="AV129" s="285"/>
      <c r="AW129" s="285"/>
      <c r="AX129" s="831" t="s">
        <v>501</v>
      </c>
      <c r="AY129" s="832"/>
      <c r="AZ129" s="832"/>
      <c r="BA129" s="832"/>
      <c r="BB129" s="832"/>
      <c r="BC129" s="832"/>
      <c r="BD129" s="832"/>
      <c r="BE129" s="833"/>
      <c r="BF129" s="851" t="s">
        <v>444</v>
      </c>
      <c r="BG129" s="852"/>
      <c r="BH129" s="852"/>
      <c r="BI129" s="852"/>
      <c r="BJ129" s="852"/>
      <c r="BK129" s="852"/>
      <c r="BL129" s="853"/>
      <c r="BM129" s="851">
        <v>19.25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503</v>
      </c>
      <c r="X130" s="859"/>
      <c r="Y130" s="859"/>
      <c r="Z130" s="860"/>
      <c r="AA130" s="861">
        <v>776233</v>
      </c>
      <c r="AB130" s="862"/>
      <c r="AC130" s="862"/>
      <c r="AD130" s="862"/>
      <c r="AE130" s="863"/>
      <c r="AF130" s="864">
        <v>779824</v>
      </c>
      <c r="AG130" s="862"/>
      <c r="AH130" s="862"/>
      <c r="AI130" s="862"/>
      <c r="AJ130" s="863"/>
      <c r="AK130" s="864">
        <v>769950</v>
      </c>
      <c r="AL130" s="862"/>
      <c r="AM130" s="862"/>
      <c r="AN130" s="862"/>
      <c r="AO130" s="863"/>
      <c r="AP130" s="865"/>
      <c r="AQ130" s="866"/>
      <c r="AR130" s="866"/>
      <c r="AS130" s="866"/>
      <c r="AT130" s="867"/>
      <c r="AU130" s="285"/>
      <c r="AV130" s="285"/>
      <c r="AW130" s="285"/>
      <c r="AX130" s="831" t="s">
        <v>504</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505</v>
      </c>
      <c r="X131" s="842"/>
      <c r="Y131" s="842"/>
      <c r="Z131" s="843"/>
      <c r="AA131" s="844">
        <v>5624402</v>
      </c>
      <c r="AB131" s="845"/>
      <c r="AC131" s="845"/>
      <c r="AD131" s="845"/>
      <c r="AE131" s="846"/>
      <c r="AF131" s="847">
        <v>5715379</v>
      </c>
      <c r="AG131" s="845"/>
      <c r="AH131" s="845"/>
      <c r="AI131" s="845"/>
      <c r="AJ131" s="846"/>
      <c r="AK131" s="847">
        <v>5692336</v>
      </c>
      <c r="AL131" s="845"/>
      <c r="AM131" s="845"/>
      <c r="AN131" s="845"/>
      <c r="AO131" s="846"/>
      <c r="AP131" s="848"/>
      <c r="AQ131" s="849"/>
      <c r="AR131" s="849"/>
      <c r="AS131" s="849"/>
      <c r="AT131" s="850"/>
      <c r="AU131" s="285"/>
      <c r="AV131" s="285"/>
      <c r="AW131" s="285"/>
      <c r="AX131" s="809" t="s">
        <v>506</v>
      </c>
      <c r="AY131" s="810"/>
      <c r="AZ131" s="810"/>
      <c r="BA131" s="810"/>
      <c r="BB131" s="810"/>
      <c r="BC131" s="810"/>
      <c r="BD131" s="810"/>
      <c r="BE131" s="811"/>
      <c r="BF131" s="812" t="s">
        <v>444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508</v>
      </c>
      <c r="W132" s="822"/>
      <c r="X132" s="822"/>
      <c r="Y132" s="822"/>
      <c r="Z132" s="823"/>
      <c r="AA132" s="824">
        <v>3.3901737459999999</v>
      </c>
      <c r="AB132" s="825"/>
      <c r="AC132" s="825"/>
      <c r="AD132" s="825"/>
      <c r="AE132" s="826"/>
      <c r="AF132" s="827">
        <v>1.509908617</v>
      </c>
      <c r="AG132" s="825"/>
      <c r="AH132" s="825"/>
      <c r="AI132" s="825"/>
      <c r="AJ132" s="826"/>
      <c r="AK132" s="827">
        <v>1.2166358420000001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509</v>
      </c>
      <c r="W133" s="801"/>
      <c r="X133" s="801"/>
      <c r="Y133" s="801"/>
      <c r="Z133" s="802"/>
      <c r="AA133" s="803">
        <v>4.2</v>
      </c>
      <c r="AB133" s="804"/>
      <c r="AC133" s="804"/>
      <c r="AD133" s="804"/>
      <c r="AE133" s="805"/>
      <c r="AF133" s="803">
        <v>3.1</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8l0r8XWu7WHSFQvC6sKd5e7i4X3CsALuPtQiJ11ljHpOQPHo2bx0gVAyHJ5/916622SnmH+uKGhBToaJHplCA==" saltValue="1Ho+hJYbgjfRrv3KjAQG2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4L/KVUNfEaqvFJn+zYpzwagb4+RijSmDVtQRB5Gbwh07nl/qAf5piWtGvHCO5U218Cfnyz/ntTSoPjFH0qJbg==" saltValue="rVNoHvguWzV1IKVEqx6G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election activeCell="A4" sqref="A1:XFD104857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EOZA9W1Eq3YZjXQE4Zs+Y2T9uJFxLafcSgcDCi4zA6b4tYwT5V8mkf2Zia0zu0Mxh8gloqm5iZo99DHC7lB9w==" saltValue="Jqt5Dfzb2o2vV9Y6LVTt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518</v>
      </c>
      <c r="AL9" s="1231"/>
      <c r="AM9" s="1231"/>
      <c r="AN9" s="1232"/>
      <c r="AO9" s="313">
        <v>1502551</v>
      </c>
      <c r="AP9" s="313">
        <v>50896</v>
      </c>
      <c r="AQ9" s="314">
        <v>62963</v>
      </c>
      <c r="AR9" s="315">
        <v>-19.2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519</v>
      </c>
      <c r="AL10" s="1231"/>
      <c r="AM10" s="1231"/>
      <c r="AN10" s="1232"/>
      <c r="AO10" s="316">
        <v>154377</v>
      </c>
      <c r="AP10" s="316">
        <v>5229</v>
      </c>
      <c r="AQ10" s="317">
        <v>6807</v>
      </c>
      <c r="AR10" s="318">
        <v>-23.2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520</v>
      </c>
      <c r="AL11" s="1231"/>
      <c r="AM11" s="1231"/>
      <c r="AN11" s="1232"/>
      <c r="AO11" s="316">
        <v>313273</v>
      </c>
      <c r="AP11" s="316">
        <v>10612</v>
      </c>
      <c r="AQ11" s="317">
        <v>9161</v>
      </c>
      <c r="AR11" s="318">
        <v>15.8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521</v>
      </c>
      <c r="AL12" s="1231"/>
      <c r="AM12" s="1231"/>
      <c r="AN12" s="1232"/>
      <c r="AO12" s="316" t="s">
        <v>522</v>
      </c>
      <c r="AP12" s="316" t="s">
        <v>522</v>
      </c>
      <c r="AQ12" s="317">
        <v>469</v>
      </c>
      <c r="AR12" s="318" t="s">
        <v>522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523</v>
      </c>
      <c r="AL13" s="1231"/>
      <c r="AM13" s="1231"/>
      <c r="AN13" s="1232"/>
      <c r="AO13" s="316" t="s">
        <v>522</v>
      </c>
      <c r="AP13" s="316" t="s">
        <v>522</v>
      </c>
      <c r="AQ13" s="317" t="s">
        <v>522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524</v>
      </c>
      <c r="AL14" s="1231"/>
      <c r="AM14" s="1231"/>
      <c r="AN14" s="1232"/>
      <c r="AO14" s="316">
        <v>50356</v>
      </c>
      <c r="AP14" s="316">
        <v>1706</v>
      </c>
      <c r="AQ14" s="317">
        <v>2905</v>
      </c>
      <c r="AR14" s="318">
        <v>-41.3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525</v>
      </c>
      <c r="AL15" s="1231"/>
      <c r="AM15" s="1231"/>
      <c r="AN15" s="1232"/>
      <c r="AO15" s="316">
        <v>17638</v>
      </c>
      <c r="AP15" s="316">
        <v>597</v>
      </c>
      <c r="AQ15" s="317">
        <v>1486</v>
      </c>
      <c r="AR15" s="318">
        <v>-59.8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526</v>
      </c>
      <c r="AL16" s="1234"/>
      <c r="AM16" s="1234"/>
      <c r="AN16" s="1235"/>
      <c r="AO16" s="316">
        <v>-141298</v>
      </c>
      <c r="AP16" s="316">
        <v>-4786</v>
      </c>
      <c r="AQ16" s="317">
        <v>-5107</v>
      </c>
      <c r="AR16" s="318">
        <v>-6.3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1896897</v>
      </c>
      <c r="AP17" s="316">
        <v>64254</v>
      </c>
      <c r="AQ17" s="317">
        <v>78684</v>
      </c>
      <c r="AR17" s="318">
        <v>-18.3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531</v>
      </c>
      <c r="AL21" s="1228"/>
      <c r="AM21" s="1228"/>
      <c r="AN21" s="1229"/>
      <c r="AO21" s="328">
        <v>6.06</v>
      </c>
      <c r="AP21" s="329">
        <v>7.53</v>
      </c>
      <c r="AQ21" s="330">
        <v>-1.47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532</v>
      </c>
      <c r="AL22" s="1228"/>
      <c r="AM22" s="1228"/>
      <c r="AN22" s="1229"/>
      <c r="AO22" s="333">
        <v>97.6</v>
      </c>
      <c r="AP22" s="334">
        <v>97.4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536</v>
      </c>
      <c r="AL32" s="1219"/>
      <c r="AM32" s="1219"/>
      <c r="AN32" s="1220"/>
      <c r="AO32" s="343">
        <v>629904</v>
      </c>
      <c r="AP32" s="343">
        <v>21337</v>
      </c>
      <c r="AQ32" s="344">
        <v>34297</v>
      </c>
      <c r="AR32" s="345">
        <v>-37.799999999999997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537</v>
      </c>
      <c r="AL33" s="1219"/>
      <c r="AM33" s="1219"/>
      <c r="AN33" s="1220"/>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538</v>
      </c>
      <c r="AL34" s="1219"/>
      <c r="AM34" s="1219"/>
      <c r="AN34" s="1220"/>
      <c r="AO34" s="343" t="s">
        <v>522</v>
      </c>
      <c r="AP34" s="343" t="s">
        <v>522</v>
      </c>
      <c r="AQ34" s="344" t="s">
        <v>522</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539</v>
      </c>
      <c r="AL35" s="1219"/>
      <c r="AM35" s="1219"/>
      <c r="AN35" s="1220"/>
      <c r="AO35" s="343">
        <v>257493</v>
      </c>
      <c r="AP35" s="343">
        <v>8722</v>
      </c>
      <c r="AQ35" s="344">
        <v>14866</v>
      </c>
      <c r="AR35" s="345">
        <v>-41.3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540</v>
      </c>
      <c r="AL36" s="1219"/>
      <c r="AM36" s="1219"/>
      <c r="AN36" s="1220"/>
      <c r="AO36" s="343">
        <v>35460</v>
      </c>
      <c r="AP36" s="343">
        <v>1201</v>
      </c>
      <c r="AQ36" s="344">
        <v>2278</v>
      </c>
      <c r="AR36" s="345">
        <v>-47.3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541</v>
      </c>
      <c r="AL37" s="1219"/>
      <c r="AM37" s="1219"/>
      <c r="AN37" s="1220"/>
      <c r="AO37" s="343">
        <v>27</v>
      </c>
      <c r="AP37" s="343">
        <v>1</v>
      </c>
      <c r="AQ37" s="344">
        <v>453</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542</v>
      </c>
      <c r="AL38" s="1222"/>
      <c r="AM38" s="1222"/>
      <c r="AN38" s="1223"/>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543</v>
      </c>
      <c r="AL39" s="1222"/>
      <c r="AM39" s="1222"/>
      <c r="AN39" s="1223"/>
      <c r="AO39" s="343">
        <v>-83679</v>
      </c>
      <c r="AP39" s="343">
        <v>-2834</v>
      </c>
      <c r="AQ39" s="344">
        <v>-3000</v>
      </c>
      <c r="AR39" s="345">
        <v>-5.5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544</v>
      </c>
      <c r="AL40" s="1219"/>
      <c r="AM40" s="1219"/>
      <c r="AN40" s="1220"/>
      <c r="AO40" s="343">
        <v>-769950</v>
      </c>
      <c r="AP40" s="343">
        <v>-26081</v>
      </c>
      <c r="AQ40" s="344">
        <v>-34641</v>
      </c>
      <c r="AR40" s="345">
        <v>-24.7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69255</v>
      </c>
      <c r="AP41" s="343">
        <v>2346</v>
      </c>
      <c r="AQ41" s="344">
        <v>14254</v>
      </c>
      <c r="AR41" s="345">
        <v>-83.5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513</v>
      </c>
      <c r="AN49" s="1213" t="s">
        <v>548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1415321</v>
      </c>
      <c r="AN51" s="365">
        <v>47370</v>
      </c>
      <c r="AO51" s="366">
        <v>-2.6</v>
      </c>
      <c r="AP51" s="367">
        <v>49919</v>
      </c>
      <c r="AQ51" s="368">
        <v>-6.3</v>
      </c>
      <c r="AR51" s="369">
        <v>3.7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750234</v>
      </c>
      <c r="AN52" s="373">
        <v>25110</v>
      </c>
      <c r="AO52" s="374">
        <v>-26.3</v>
      </c>
      <c r="AP52" s="375">
        <v>26398</v>
      </c>
      <c r="AQ52" s="376">
        <v>-8.6999999999999993</v>
      </c>
      <c r="AR52" s="377">
        <v>-17.600000000000001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739249</v>
      </c>
      <c r="AN53" s="365">
        <v>24864</v>
      </c>
      <c r="AO53" s="366">
        <v>-47.5</v>
      </c>
      <c r="AP53" s="367">
        <v>57122</v>
      </c>
      <c r="AQ53" s="368">
        <v>14.4</v>
      </c>
      <c r="AR53" s="369">
        <v>-61.9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503041</v>
      </c>
      <c r="AN54" s="373">
        <v>16919</v>
      </c>
      <c r="AO54" s="374">
        <v>-32.6</v>
      </c>
      <c r="AP54" s="375">
        <v>36191</v>
      </c>
      <c r="AQ54" s="376">
        <v>37.1</v>
      </c>
      <c r="AR54" s="377">
        <v>-69.7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1312154</v>
      </c>
      <c r="AN55" s="365">
        <v>44102</v>
      </c>
      <c r="AO55" s="366">
        <v>77.400000000000006</v>
      </c>
      <c r="AP55" s="367">
        <v>53655</v>
      </c>
      <c r="AQ55" s="368">
        <v>-6.1</v>
      </c>
      <c r="AR55" s="369">
        <v>83.5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280909</v>
      </c>
      <c r="AN56" s="373">
        <v>9441</v>
      </c>
      <c r="AO56" s="374">
        <v>-44.2</v>
      </c>
      <c r="AP56" s="375">
        <v>32719</v>
      </c>
      <c r="AQ56" s="376">
        <v>-9.6</v>
      </c>
      <c r="AR56" s="377">
        <v>-34.6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1150591</v>
      </c>
      <c r="AN57" s="365">
        <v>38669</v>
      </c>
      <c r="AO57" s="366">
        <v>-12.3</v>
      </c>
      <c r="AP57" s="367">
        <v>53869</v>
      </c>
      <c r="AQ57" s="368">
        <v>0.4</v>
      </c>
      <c r="AR57" s="369">
        <v>-12.7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561754</v>
      </c>
      <c r="AN58" s="373">
        <v>18879</v>
      </c>
      <c r="AO58" s="374">
        <v>100</v>
      </c>
      <c r="AP58" s="375">
        <v>35046</v>
      </c>
      <c r="AQ58" s="376">
        <v>7.1</v>
      </c>
      <c r="AR58" s="377">
        <v>92.9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1616624</v>
      </c>
      <c r="AN59" s="365">
        <v>54760</v>
      </c>
      <c r="AO59" s="366">
        <v>41.6</v>
      </c>
      <c r="AP59" s="367">
        <v>59119</v>
      </c>
      <c r="AQ59" s="368">
        <v>9.6999999999999993</v>
      </c>
      <c r="AR59" s="369">
        <v>31.9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630655</v>
      </c>
      <c r="AN60" s="373">
        <v>21362</v>
      </c>
      <c r="AO60" s="374">
        <v>13.2</v>
      </c>
      <c r="AP60" s="375">
        <v>29900</v>
      </c>
      <c r="AQ60" s="376">
        <v>-14.7</v>
      </c>
      <c r="AR60" s="377">
        <v>27.9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1246788</v>
      </c>
      <c r="AN61" s="380">
        <v>41953</v>
      </c>
      <c r="AO61" s="381">
        <v>11.3</v>
      </c>
      <c r="AP61" s="382">
        <v>54737</v>
      </c>
      <c r="AQ61" s="383">
        <v>2.4</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545319</v>
      </c>
      <c r="AN62" s="373">
        <v>18342</v>
      </c>
      <c r="AO62" s="374">
        <v>2</v>
      </c>
      <c r="AP62" s="375">
        <v>32051</v>
      </c>
      <c r="AQ62" s="376">
        <v>2.2000000000000002</v>
      </c>
      <c r="AR62" s="377">
        <v>-0.2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rwG6tgccnJ8xMi7kgoNRYdhdmPEFpQg9NaQdOFvxU8JfcYRc2TAsP2F5lvrREXr6XzUtOfIGvmz6tWkxtL20g==" saltValue="A6ajP03t9Obka7h841v+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g3BUYgZaygpMy0aepf4N3iNk5mdG4IiIY4+1ahP68Xn1KaoGcahnJImndyp/W8/HUDDAAv8GuTdu3rZckIgsbg==" saltValue="1N0HjBiszVhPEtlapaqX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QFzlCymEXHmEgAvV7UtzTfP9JzbaxZTBVNj1Pv6s3JoPJ9I00PQPoxVERFCKFBPBQcpa48Kl6Egr61t0KVleDA==" saltValue="2oO1/NejpHXVAhBTPmWD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6" t="s">
        <v>3</v>
      </c>
      <c r="D47" s="1236"/>
      <c r="E47" s="1237"/>
      <c r="F47" s="11">
        <v>19.27</v>
      </c>
      <c r="G47" s="12">
        <v>21.62</v>
      </c>
      <c r="H47" s="12">
        <v>24.11</v>
      </c>
      <c r="I47" s="12">
        <v>22.74</v>
      </c>
      <c r="J47" s="13">
        <v>15.42</v>
      </c>
    </row>
    <row r="48" spans="2:10" ht="57.75" customHeight="1" x14ac:dyDescent="0.15">
      <c r="B48" s="14"/>
      <c r="C48" s="1238" t="s">
        <v>4</v>
      </c>
      <c r="D48" s="1238"/>
      <c r="E48" s="1239"/>
      <c r="F48" s="15">
        <v>5</v>
      </c>
      <c r="G48" s="16">
        <v>5.37</v>
      </c>
      <c r="H48" s="16">
        <v>3.85</v>
      </c>
      <c r="I48" s="16">
        <v>5.69</v>
      </c>
      <c r="J48" s="17">
        <v>11.04</v>
      </c>
    </row>
    <row r="49" spans="2:10" ht="57.75" customHeight="1" thickBot="1" x14ac:dyDescent="0.2">
      <c r="B49" s="18"/>
      <c r="C49" s="1240" t="s">
        <v>5</v>
      </c>
      <c r="D49" s="1240"/>
      <c r="E49" s="1241"/>
      <c r="F49" s="19">
        <v>1.08</v>
      </c>
      <c r="G49" s="20">
        <v>2.4500000000000002</v>
      </c>
      <c r="H49" s="20">
        <v>1.31</v>
      </c>
      <c r="I49" s="20">
        <v>0.87</v>
      </c>
      <c r="J49" s="21" t="s">
        <v>569</v>
      </c>
    </row>
    <row r="50" spans="2:10" ht="13.5" customHeight="1" x14ac:dyDescent="0.15"/>
  </sheetData>
  <sheetProtection algorithmName="SHA-512" hashValue="N8jlcjKDt5/HKwFmX9ir8xZpyWXGc6P4IoB9VafJJmSYFziFUBNkHQaGDgs9K+FmaqkuaIviLIawgTIW6Kv3kw==" saltValue="C/+COuTm+Pt6YPE0+3vr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2021-03-02T02:53:50Z</cp:lastPrinted>
  <dcterms:created xsi:type="dcterms:W3CDTF">2021-02-05T01:34:05Z</dcterms:created>
  <dcterms:modified xsi:type="dcterms:W3CDTF">2021-10-22T04:15:25Z</dcterms:modified>
  <cp:category/>
</cp:coreProperties>
</file>