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tabRatio="7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O41" i="9"/>
  <c r="BW41" i="9"/>
  <c r="BE41" i="9"/>
  <c r="AM41" i="9"/>
  <c r="U41" i="9"/>
  <c r="CO40" i="9"/>
  <c r="BW40" i="9"/>
  <c r="BE40" i="9"/>
  <c r="AM40" i="9"/>
  <c r="U40" i="9"/>
  <c r="BW39" i="9"/>
  <c r="BE39" i="9"/>
  <c r="AM39" i="9"/>
  <c r="U39" i="9"/>
  <c r="BE38" i="9"/>
  <c r="AM38" i="9"/>
  <c r="BE37" i="9"/>
  <c r="AM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C40" i="9" s="1"/>
  <c r="C41" i="9" s="1"/>
  <c r="C42" i="9" s="1"/>
  <c r="U34" i="9"/>
  <c r="U35" i="9" s="1"/>
  <c r="U36" i="9" s="1"/>
  <c r="U37" i="9" s="1"/>
  <c r="U38" i="9" s="1"/>
  <c r="AM34" i="9" l="1"/>
  <c r="AM35" i="9" s="1"/>
  <c r="AM36" i="9" s="1"/>
  <c r="BE34" i="9"/>
  <c r="BW34" i="9" l="1"/>
  <c r="BW35" i="9" s="1"/>
  <c r="BW36" i="9" s="1"/>
  <c r="BW37" i="9" s="1"/>
  <c r="BW38" i="9" s="1"/>
  <c r="CO34" i="9" l="1"/>
  <c r="CO35" i="9" s="1"/>
  <c r="CO36" i="9" s="1"/>
  <c r="CO37" i="9" s="1"/>
  <c r="CO38" i="9" s="1"/>
  <c r="CO39" i="9" s="1"/>
</calcChain>
</file>

<file path=xl/sharedStrings.xml><?xml version="1.0" encoding="utf-8"?>
<sst xmlns="http://schemas.openxmlformats.org/spreadsheetml/2006/main" count="985" uniqueCount="562">
  <si>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</si>
  <si>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</si>
  <si>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</si>
  <si>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</si>
  <si>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</si>
  <si>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</si>
  <si>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</si>
  <si>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</si>
  <si>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</si>
  <si>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</si>
  <si>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</si>
  <si>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</si>
  <si>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</si>
  <si>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</si>
  <si>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</si>
  <si>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</si>
  <si>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</si>
  <si>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</si>
  <si>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</si>
  <si>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</si>
  <si>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</si>
  <si>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</si>
  <si>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</si>
  <si>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</si>
  <si>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</si>
  <si>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</si>
  <si>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</si>
  <si>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</si>
  <si>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</si>
  <si>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</si>
  <si>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</si>
  <si>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</si>
  <si>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</si>
  <si>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</si>
  <si>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</si>
  <si>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</si>
  <si>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</si>
  <si>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</si>
  <si>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</si>
  <si>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</si>
  <si>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</si>
  <si>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</si>
  <si>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</si>
  <si>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</si>
  <si>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</si>
  <si>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</si>
  <si>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</si>
  <si>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</si>
  <si>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</si>
  <si>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</si>
  <si>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</si>
  <si>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</si>
  <si>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</si>
  <si>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</si>
  <si>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</si>
  <si>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</si>
  <si>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</si>
  <si>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</si>
  <si>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</si>
  <si>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</si>
  <si>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</si>
  <si>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</si>
  <si>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</si>
  <si>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</si>
  <si>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</si>
  <si>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</si>
  <si>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</si>
  <si>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</si>
  <si>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</si>
  <si>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</si>
  <si>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</si>
  <si>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</si>
  <si>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</si>
  <si>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</si>
  <si>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</si>
  <si>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</si>
  <si>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</si>
  <si>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</si>
  <si>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</si>
  <si>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</si>
  <si>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</si>
  <si>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</si>
  <si>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</si>
  <si>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</si>
  <si>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</si>
  <si>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</si>
  <si>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</si>
  <si>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</si>
  <si>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</si>
  <si>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</si>
  <si>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</si>
  <si>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</si>
  <si>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</si>
  <si>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</si>
  <si>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</si>
  <si>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</si>
  <si>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</si>
  <si>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</si>
  <si>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</si>
  <si>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</si>
  <si>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</si>
  <si>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</si>
  <si>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</si>
  <si>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</si>
  <si>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</si>
  <si>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</si>
  <si>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</si>
  <si>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</si>
  <si>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</si>
  <si>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</si>
  <si>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</si>
  <si>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</si>
  <si>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</si>
  <si>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</si>
  <si>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</si>
  <si>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</si>
  <si>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</si>
  <si>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</si>
  <si>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</si>
  <si>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</si>
  <si>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</si>
  <si>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</si>
  <si>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</si>
  <si>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</si>
  <si>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</si>
  <si>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</si>
  <si>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</si>
  <si>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</si>
  <si>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</si>
  <si>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</si>
  <si>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</si>
  <si>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</si>
  <si>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</si>
  <si>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</si>
  <si>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</si>
  <si>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</si>
  <si>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</si>
  <si>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</si>
  <si>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</si>
  <si>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</si>
  <si>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</si>
  <si>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</si>
  <si>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</si>
  <si>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</si>
  <si>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</si>
  <si>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</si>
  <si>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</si>
  <si>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</si>
  <si>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</si>
  <si>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</si>
  <si>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</si>
  <si>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</si>
  <si>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</si>
  <si>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</si>
  <si>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</si>
  <si>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</si>
  <si>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</si>
  <si>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</si>
  <si>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</si>
  <si>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</si>
  <si>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</si>
  <si>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</si>
  <si>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</si>
  <si>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</si>
  <si>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</si>
  <si>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</si>
  <si>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</si>
  <si>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</si>
  <si>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</si>
  <si>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</si>
  <si>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</si>
  <si>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</si>
  <si>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</si>
  <si>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</si>
  <si>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</si>
  <si>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</si>
  <si>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</si>
  <si>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</si>
  <si>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</si>
  <si>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</si>
  <si>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</si>
  <si>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</si>
  <si>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</si>
  <si>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</si>
  <si>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</si>
  <si>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</si>
  <si>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</si>
  <si>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</si>
  <si>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</si>
  <si>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</si>
  <si>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</si>
  <si>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</si>
  <si>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</si>
  <si>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</si>
  <si>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栃木県宇都宮市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</si>
  <si>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</si>
  <si>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</si>
  <si>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</si>
  <si>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</si>
  <si>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</si>
  <si>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</si>
  <si>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</si>
  <si>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</si>
  <si>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</si>
  <si>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</si>
  <si>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</si>
  <si>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</si>
  <si>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</si>
  <si>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</si>
  <si>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</si>
  <si>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</si>
  <si>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</si>
  <si>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</si>
  <si>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</si>
  <si>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</si>
  <si>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</si>
  <si>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</si>
  <si>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</si>
  <si>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</si>
  <si>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</si>
  <si>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</si>
  <si>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</si>
  <si>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</si>
  <si>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</si>
  <si>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</si>
  <si>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</si>
  <si>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</si>
  <si>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</si>
  <si>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</si>
  <si>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</si>
  <si>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</si>
  <si>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</si>
  <si>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</si>
  <si>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</si>
  <si>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</si>
  <si>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</si>
  <si>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</si>
  <si>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</si>
  <si>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</si>
  <si>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</si>
  <si>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</si>
  <si>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</si>
  <si>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</si>
  <si>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</si>
  <si>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</si>
  <si>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</si>
  <si>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</si>
  <si>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</si>
  <si>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</si>
  <si>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</si>
  <si>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</si>
  <si>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</si>
  <si>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</si>
  <si>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</si>
  <si>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</si>
  <si>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</si>
  <si>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</si>
  <si>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</si>
  <si>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</si>
  <si>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</si>
  <si>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</si>
  <si>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</si>
  <si>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</si>
  <si>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</si>
  <si>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</si>
  <si>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</si>
  <si>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</si>
  <si>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</si>
  <si>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</si>
  <si>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</si>
  <si>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</si>
  <si>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</si>
  <si>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</si>
  <si>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</si>
  <si>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</si>
  <si>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</si>
  <si>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</si>
  <si>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</si>
  <si>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</si>
  <si>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</si>
  <si>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</si>
  <si>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</si>
  <si>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</si>
  <si>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</si>
  <si>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</si>
  <si>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</si>
  <si>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</si>
  <si>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</si>
  <si>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</si>
  <si>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</si>
  <si>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</si>
  <si>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</si>
  <si>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</si>
  <si>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</si>
  <si>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</si>
  <si>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</si>
  <si>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</si>
  <si>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</si>
  <si>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</si>
  <si>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</si>
  <si>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</si>
  <si>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</si>
  <si>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</si>
  <si>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</si>
  <si>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</si>
  <si>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</si>
  <si>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</si>
  <si>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</si>
  <si>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</si>
  <si>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</si>
  <si>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</si>
  <si>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</si>
  <si>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</si>
  <si>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</si>
  <si>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</si>
  <si>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</si>
  <si>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</si>
  <si>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</si>
  <si>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</si>
  <si>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</si>
  <si>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</si>
  <si>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</si>
  <si>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</si>
  <si>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</si>
  <si>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</si>
  <si>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</si>
  <si>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</si>
  <si>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</si>
  <si>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</si>
  <si>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</si>
  <si>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</si>
  <si>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</si>
  <si>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</si>
  <si>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</si>
  <si>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</si>
  <si>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</si>
  <si>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</si>
  <si>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</si>
  <si>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</si>
  <si>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</si>
  <si>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</si>
  <si>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</si>
  <si>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</si>
  <si>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</si>
  <si>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栃木県宇都宮市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</si>
  <si>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</si>
  <si>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</si>
  <si>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</si>
  <si>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</si>
  <si>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</si>
  <si>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</si>
  <si>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</si>
  <si>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</si>
  <si>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</si>
  <si>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</si>
  <si>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</si>
  <si>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</si>
  <si>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</si>
  <si>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</si>
  <si>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</si>
  <si>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</si>
  <si>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</si>
  <si>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</si>
  <si>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</si>
  <si>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</si>
  <si>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</si>
  <si>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生活排水処理事業</t>
    <phoneticPr fontId="5"/>
  </si>
  <si>
    <t>都市開発資金事業</t>
    <phoneticPr fontId="5"/>
  </si>
  <si>
    <t>-</t>
    <phoneticPr fontId="5"/>
  </si>
  <si>
    <t>鶴田第２土地区画整理事業</t>
    <phoneticPr fontId="5"/>
  </si>
  <si>
    <t>宇大東南部第１土地区画整理事業</t>
    <phoneticPr fontId="5"/>
  </si>
  <si>
    <t>宇大東南部第２土地区画整理事業</t>
    <phoneticPr fontId="5"/>
  </si>
  <si>
    <t>岡本駅西土地区画整理事業</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</si>
  <si>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</si>
  <si>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</si>
  <si>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</si>
  <si>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</si>
  <si>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</si>
  <si>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</si>
  <si>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</si>
  <si>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</si>
  <si>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</si>
  <si>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</si>
  <si>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</si>
  <si>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</si>
  <si>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</si>
  <si>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</si>
  <si>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</si>
  <si>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</si>
  <si>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</si>
  <si>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競輪</t>
    <phoneticPr fontId="5"/>
  </si>
  <si>
    <t>駐車場</t>
    <phoneticPr fontId="5"/>
  </si>
  <si>
    <t>水道事業</t>
    <phoneticPr fontId="5"/>
  </si>
  <si>
    <t>法適用企業</t>
    <phoneticPr fontId="5"/>
  </si>
  <si>
    <t>下水道事業</t>
    <phoneticPr fontId="5"/>
  </si>
  <si>
    <t>中央卸売市場事業</t>
    <phoneticPr fontId="5"/>
  </si>
  <si>
    <t>土地取得事業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</si>
  <si>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</si>
  <si>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</si>
  <si>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</si>
  <si>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</si>
  <si>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</si>
  <si>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</si>
  <si>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</si>
  <si>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</si>
  <si>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</si>
  <si>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</si>
  <si>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</si>
  <si>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</si>
  <si>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</si>
  <si>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</si>
  <si>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</si>
  <si>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</si>
  <si>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</si>
  <si>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</si>
  <si>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</si>
  <si>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</si>
  <si>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</si>
  <si>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</si>
  <si>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</si>
  <si>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</si>
  <si>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</si>
  <si>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</si>
  <si>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</si>
  <si>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</si>
  <si>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</si>
  <si>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</si>
  <si>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</si>
  <si>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</si>
  <si>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</si>
  <si>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</si>
  <si>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</si>
  <si>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</si>
  <si>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</si>
  <si>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</si>
  <si>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</si>
  <si>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</si>
  <si>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</si>
  <si>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</si>
  <si>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</si>
  <si>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</si>
  <si>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</si>
  <si>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</si>
  <si>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</si>
  <si>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</si>
  <si>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</si>
  <si>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</si>
  <si>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</si>
  <si>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</si>
  <si>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</si>
  <si>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</si>
  <si>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</si>
  <si>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</si>
  <si>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</si>
  <si>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</si>
  <si>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</si>
  <si>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</si>
  <si>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</si>
  <si>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</si>
  <si>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</si>
  <si>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</si>
  <si>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</si>
  <si>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</si>
  <si>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</si>
  <si>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</si>
  <si>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</si>
  <si>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</si>
  <si>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</si>
  <si>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</si>
  <si>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</si>
  <si>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</si>
  <si>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</si>
  <si>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</si>
  <si>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</si>
  <si>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</si>
  <si>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</si>
  <si>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</si>
  <si>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</si>
  <si>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</si>
  <si>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</si>
  <si>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</si>
  <si>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</si>
  <si>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</si>
  <si>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</si>
  <si>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</si>
  <si>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</si>
  <si>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</si>
  <si>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</si>
  <si>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</si>
  <si>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</si>
  <si>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</si>
  <si>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</si>
  <si>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</si>
  <si>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</si>
  <si>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</si>
  <si>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</si>
  <si>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</si>
  <si>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</si>
  <si>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</si>
  <si>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</si>
  <si>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</si>
  <si>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</si>
  <si>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</si>
  <si>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</si>
  <si>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</si>
  <si>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</si>
  <si>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</si>
  <si>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</si>
  <si>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</si>
  <si>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</si>
  <si>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</si>
  <si>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</si>
  <si>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</si>
  <si>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</si>
  <si>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</si>
  <si>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</si>
  <si>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</si>
  <si>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</si>
  <si>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</si>
  <si>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</si>
  <si>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</si>
  <si>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</si>
  <si>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</si>
  <si>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</si>
  <si>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</si>
  <si>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</si>
  <si>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</si>
  <si>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</si>
  <si>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</si>
  <si>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</si>
  <si>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</si>
  <si>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</si>
  <si>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</si>
  <si>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</si>
  <si>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2.90</t>
  </si>
  <si>
    <t>水道事業</t>
  </si>
  <si>
    <t>一般会計</t>
  </si>
  <si>
    <t>土地取得事業</t>
  </si>
  <si>
    <t>下水道事業</t>
  </si>
  <si>
    <t>中央卸売市場事業</t>
  </si>
  <si>
    <t>競輪</t>
  </si>
  <si>
    <t>国民健康保険</t>
  </si>
  <si>
    <t>母子父子寡婦福祉資金貸付事業</t>
  </si>
  <si>
    <t>その他会計（赤字）</t>
  </si>
  <si>
    <t>その他会計（黒字）</t>
  </si>
  <si>
    <t>-</t>
    <phoneticPr fontId="2"/>
  </si>
  <si>
    <t>-</t>
    <phoneticPr fontId="2"/>
  </si>
  <si>
    <t>-</t>
    <phoneticPr fontId="2"/>
  </si>
  <si>
    <t>-</t>
    <phoneticPr fontId="2"/>
  </si>
  <si>
    <t>-</t>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</si>
  <si>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</si>
  <si>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</si>
  <si>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</si>
  <si>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</si>
  <si>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宇都宮市街地開発組合</t>
    <rPh sb="0" eb="3">
      <t>ウツノミヤ</t>
    </rPh>
    <rPh sb="3" eb="6">
      <t>シガイチ</t>
    </rPh>
    <rPh sb="6" eb="8">
      <t>カイハツ</t>
    </rPh>
    <rPh sb="8" eb="10">
      <t>クミアイ</t>
    </rPh>
    <phoneticPr fontId="2"/>
  </si>
  <si>
    <t>宇都宮市医療保健事業団</t>
    <rPh sb="0" eb="3">
      <t>ウツノミヤ</t>
    </rPh>
    <rPh sb="3" eb="4">
      <t>シ</t>
    </rPh>
    <rPh sb="4" eb="6">
      <t>イリョウ</t>
    </rPh>
    <rPh sb="6" eb="8">
      <t>ホケン</t>
    </rPh>
    <rPh sb="8" eb="11">
      <t>ジギョウダン</t>
    </rPh>
    <phoneticPr fontId="2"/>
  </si>
  <si>
    <t>宇都宮市農業公社</t>
    <rPh sb="0" eb="3">
      <t>ウツノミヤ</t>
    </rPh>
    <rPh sb="3" eb="4">
      <t>シ</t>
    </rPh>
    <rPh sb="4" eb="6">
      <t>ノウギョウ</t>
    </rPh>
    <rPh sb="6" eb="8">
      <t>コウシャ</t>
    </rPh>
    <phoneticPr fontId="2"/>
  </si>
  <si>
    <t>グリーントラストうつのみや</t>
    <phoneticPr fontId="2"/>
  </si>
  <si>
    <t>宇都宮市スポーツ振興財団</t>
    <rPh sb="0" eb="3">
      <t>ウツノミヤ</t>
    </rPh>
    <rPh sb="3" eb="4">
      <t>シ</t>
    </rPh>
    <rPh sb="8" eb="10">
      <t>シンコウ</t>
    </rPh>
    <rPh sb="10" eb="12">
      <t>ザイダン</t>
    </rPh>
    <phoneticPr fontId="2"/>
  </si>
  <si>
    <t>宇都宮市土地開発公社</t>
    <rPh sb="0" eb="3">
      <t>ウツノミヤ</t>
    </rPh>
    <rPh sb="3" eb="4">
      <t>シ</t>
    </rPh>
    <rPh sb="4" eb="6">
      <t>トチ</t>
    </rPh>
    <rPh sb="6" eb="8">
      <t>カイハツ</t>
    </rPh>
    <rPh sb="8" eb="10">
      <t>コウシャ</t>
    </rPh>
    <phoneticPr fontId="2"/>
  </si>
  <si>
    <t>うつのみや文化創造財団</t>
    <rPh sb="5" eb="7">
      <t>ブンカ</t>
    </rPh>
    <rPh sb="7" eb="9">
      <t>ソウゾウ</t>
    </rPh>
    <rPh sb="9" eb="11">
      <t>ザイダン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</si>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</sst>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66002</c:v>
                </c:pt>
                <c:pt idx="1">
                  <c:v>45163</c:v>
                </c:pt>
                <c:pt idx="2">
                  <c:v>42472</c:v>
                </c:pt>
                <c:pt idx="3">
                  <c:v>47139</c:v>
                </c:pt>
                <c:pt idx="4">
                  <c:v>46258</c:v>
                </c:pt>
              </c:numCache>
            </c:numRef>
          </c:val>
          <c:smooth val="0"/>
        </c:ser>
        <c:dLbls>
          <c:showLegendKey val="0"/>
          <c:showVal val="0"/>
          <c:showCatName val="0"/>
          <c:showSerName val="0"/>
          <c:showPercent val="0"/>
          <c:showBubbleSize val="0"/>
        </c:dLbls>
        <c:marker val="1"/>
        <c:smooth val="0"/>
        <c:axId val="173233752"/>
        <c:axId val="173234144"/>
      </c:lineChart>
      <c:catAx>
        <c:axId val="173233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34144"/>
        <c:crosses val="autoZero"/>
        <c:auto val="1"/>
        <c:lblAlgn val="ctr"/>
        <c:lblOffset val="100"/>
        <c:tickLblSkip val="1"/>
        <c:tickMarkSkip val="1"/>
        <c:noMultiLvlLbl val="0"/>
      </c:catAx>
      <c:valAx>
        <c:axId val="1732341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33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2.75</c:v>
                </c:pt>
                <c:pt idx="1">
                  <c:v>3.91</c:v>
                </c:pt>
                <c:pt idx="2">
                  <c:v>4.1500000000000004</c:v>
                </c:pt>
                <c:pt idx="3">
                  <c:v>4.3899999999999997</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11.59</c:v>
                </c:pt>
                <c:pt idx="1">
                  <c:v>11.52</c:v>
                </c:pt>
                <c:pt idx="2">
                  <c:v>12.48</c:v>
                </c:pt>
                <c:pt idx="3">
                  <c:v>13.64</c:v>
                </c:pt>
                <c:pt idx="4">
                  <c:v>13.65</c:v>
                </c:pt>
              </c:numCache>
            </c:numRef>
          </c:val>
        </c:ser>
        <c:dLbls>
          <c:showLegendKey val="0"/>
          <c:showVal val="0"/>
          <c:showCatName val="0"/>
          <c:showSerName val="0"/>
          <c:showPercent val="0"/>
          <c:showBubbleSize val="0"/>
        </c:dLbls>
        <c:gapWidth val="250"/>
        <c:overlap val="100"/>
        <c:axId val="222252792"/>
        <c:axId val="22225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c:v>
                </c:pt>
                <c:pt idx="1">
                  <c:v>1.33</c:v>
                </c:pt>
                <c:pt idx="2">
                  <c:v>0.28999999999999998</c:v>
                </c:pt>
                <c:pt idx="3">
                  <c:v>0.84</c:v>
                </c:pt>
                <c:pt idx="4">
                  <c:v>-2.9</c:v>
                </c:pt>
              </c:numCache>
            </c:numRef>
          </c:val>
          <c:smooth val="0"/>
        </c:ser>
        <c:dLbls>
          <c:showLegendKey val="0"/>
          <c:showVal val="0"/>
          <c:showCatName val="0"/>
          <c:showSerName val="0"/>
          <c:showPercent val="0"/>
          <c:showBubbleSize val="0"/>
        </c:dLbls>
        <c:marker val="1"/>
        <c:smooth val="0"/>
        <c:axId val="222252792"/>
        <c:axId val="222253184"/>
      </c:lineChart>
      <c:catAx>
        <c:axId val="22225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253184"/>
        <c:crosses val="autoZero"/>
        <c:auto val="1"/>
        <c:lblAlgn val="ctr"/>
        <c:lblOffset val="100"/>
        <c:tickLblSkip val="1"/>
        <c:tickMarkSkip val="1"/>
        <c:noMultiLvlLbl val="0"/>
      </c:catAx>
      <c:valAx>
        <c:axId val="22225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252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0.21</c:v>
                </c:pt>
                <c:pt idx="2">
                  <c:v>#N/A</c:v>
                </c:pt>
                <c:pt idx="3">
                  <c:v>0.16</c:v>
                </c:pt>
                <c:pt idx="4">
                  <c:v>#N/A</c:v>
                </c:pt>
                <c:pt idx="5">
                  <c:v>0.05</c:v>
                </c:pt>
                <c:pt idx="6">
                  <c:v>#N/A</c:v>
                </c:pt>
                <c:pt idx="7">
                  <c:v>0.17</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7.0000000000000007E-2</c:v>
                </c:pt>
                <c:pt idx="8">
                  <c:v>#N/A</c:v>
                </c:pt>
                <c:pt idx="9">
                  <c:v>0.04</c:v>
                </c:pt>
              </c:numCache>
            </c:numRef>
          </c:val>
        </c:ser>
        <c:ser>
          <c:idx val="3"/>
          <c:order val="3"/>
          <c:tx>
            <c:strRef>
              <c:f>データシート!$A$30</c:f>
              <c:strCache>
                <c:ptCount val="1"/>
                <c:pt idx="0">
                  <c:v>国民健康保険</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c:v>
                </c:pt>
              </c:numCache>
            </c:numRef>
          </c:val>
        </c:ser>
        <c:ser>
          <c:idx val="4"/>
          <c:order val="4"/>
          <c:tx>
            <c:strRef>
              <c:f>データシート!$A$31</c:f>
              <c:strCache>
                <c:ptCount val="1"/>
                <c:pt idx="0">
                  <c:v>競輪</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0.11</c:v>
                </c:pt>
                <c:pt idx="4">
                  <c:v>#N/A</c:v>
                </c:pt>
                <c:pt idx="5">
                  <c:v>7.0000000000000007E-2</c:v>
                </c:pt>
                <c:pt idx="6">
                  <c:v>#N/A</c:v>
                </c:pt>
                <c:pt idx="7">
                  <c:v>0.09</c:v>
                </c:pt>
                <c:pt idx="8">
                  <c:v>#N/A</c:v>
                </c:pt>
                <c:pt idx="9">
                  <c:v>0.22</c:v>
                </c:pt>
              </c:numCache>
            </c:numRef>
          </c:val>
        </c:ser>
        <c:ser>
          <c:idx val="5"/>
          <c:order val="5"/>
          <c:tx>
            <c:strRef>
              <c:f>データシート!$A$32</c:f>
              <c:strCache>
                <c:ptCount val="1"/>
                <c:pt idx="0">
                  <c:v>中央卸売市場事業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0.97</c:v>
                </c:pt>
                <c:pt idx="2">
                  <c:v>#N/A</c:v>
                </c:pt>
                <c:pt idx="3">
                  <c:v>1.05</c:v>
                </c:pt>
                <c:pt idx="4">
                  <c:v>#N/A</c:v>
                </c:pt>
                <c:pt idx="5">
                  <c:v>1.0900000000000001</c:v>
                </c:pt>
                <c:pt idx="6">
                  <c:v>#N/A</c:v>
                </c:pt>
                <c:pt idx="7">
                  <c:v>1.1399999999999999</c:v>
                </c:pt>
                <c:pt idx="8">
                  <c:v>#N/A</c:v>
                </c:pt>
                <c:pt idx="9">
                  <c:v>1.22</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2.34</c:v>
                </c:pt>
                <c:pt idx="2">
                  <c:v>#N/A</c:v>
                </c:pt>
                <c:pt idx="3">
                  <c:v>2.56</c:v>
                </c:pt>
                <c:pt idx="4">
                  <c:v>#N/A</c:v>
                </c:pt>
                <c:pt idx="5">
                  <c:v>2.89</c:v>
                </c:pt>
                <c:pt idx="6">
                  <c:v>#N/A</c:v>
                </c:pt>
                <c:pt idx="7">
                  <c:v>3</c:v>
                </c:pt>
                <c:pt idx="8">
                  <c:v>#N/A</c:v>
                </c:pt>
                <c:pt idx="9">
                  <c:v>2.99</c:v>
                </c:pt>
              </c:numCache>
            </c:numRef>
          </c:val>
        </c:ser>
        <c:ser>
          <c:idx val="7"/>
          <c:order val="7"/>
          <c:tx>
            <c:strRef>
              <c:f>データシート!$A$34</c:f>
              <c:strCache>
                <c:ptCount val="1"/>
                <c:pt idx="0">
                  <c:v>土地取得事業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2.62</c:v>
                </c:pt>
                <c:pt idx="2">
                  <c:v>#N/A</c:v>
                </c:pt>
                <c:pt idx="3">
                  <c:v>3.23</c:v>
                </c:pt>
                <c:pt idx="4">
                  <c:v>#N/A</c:v>
                </c:pt>
                <c:pt idx="5">
                  <c:v>3.27</c:v>
                </c:pt>
                <c:pt idx="6">
                  <c:v>#N/A</c:v>
                </c:pt>
                <c:pt idx="7">
                  <c:v>3.72</c:v>
                </c:pt>
                <c:pt idx="8">
                  <c:v>#N/A</c:v>
                </c:pt>
                <c:pt idx="9">
                  <c:v>4.25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2.72</c:v>
                </c:pt>
                <c:pt idx="2">
                  <c:v>#N/A</c:v>
                </c:pt>
                <c:pt idx="3">
                  <c:v>3.84</c:v>
                </c:pt>
                <c:pt idx="4">
                  <c:v>#N/A</c:v>
                </c:pt>
                <c:pt idx="5">
                  <c:v>4.0599999999999996</c:v>
                </c:pt>
                <c:pt idx="6">
                  <c:v>#N/A</c:v>
                </c:pt>
                <c:pt idx="7">
                  <c:v>4.3099999999999996</c:v>
                </c:pt>
                <c:pt idx="8">
                  <c:v>#N/A</c:v>
                </c:pt>
                <c:pt idx="9">
                  <c:v>4.33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3.82</c:v>
                </c:pt>
                <c:pt idx="2">
                  <c:v>#N/A</c:v>
                </c:pt>
                <c:pt idx="3">
                  <c:v>4.91</c:v>
                </c:pt>
                <c:pt idx="4">
                  <c:v>#N/A</c:v>
                </c:pt>
                <c:pt idx="5">
                  <c:v>5.21</c:v>
                </c:pt>
                <c:pt idx="6">
                  <c:v>#N/A</c:v>
                </c:pt>
                <c:pt idx="7">
                  <c:v>5</c:v>
                </c:pt>
                <c:pt idx="8">
                  <c:v>#N/A</c:v>
                </c:pt>
                <c:pt idx="9">
                  <c:v>6.49</c:v>
                </c:pt>
              </c:numCache>
            </c:numRef>
          </c:val>
        </c:ser>
        <c:dLbls>
          <c:showLegendKey val="0"/>
          <c:showVal val="0"/>
          <c:showCatName val="0"/>
          <c:showSerName val="0"/>
          <c:showPercent val="0"/>
          <c:showBubbleSize val="0"/>
        </c:dLbls>
        <c:gapWidth val="150"/>
        <c:overlap val="100"/>
        <c:axId val="222253968"/>
        <c:axId val="222254360"/>
      </c:barChart>
      <c:catAx>
        <c:axId val="22225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254360"/>
        <c:crosses val="autoZero"/>
        <c:auto val="1"/>
        <c:lblAlgn val="ctr"/>
        <c:lblOffset val="100"/>
        <c:tickLblSkip val="1"/>
        <c:tickMarkSkip val="1"/>
        <c:noMultiLvlLbl val="0"/>
      </c:catAx>
      <c:valAx>
        <c:axId val="22225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25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16385</c:v>
                </c:pt>
                <c:pt idx="5">
                  <c:v>17031</c:v>
                </c:pt>
                <c:pt idx="8">
                  <c:v>17187</c:v>
                </c:pt>
                <c:pt idx="11">
                  <c:v>17290</c:v>
                </c:pt>
                <c:pt idx="14">
                  <c:v>17276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6</c:v>
                </c:pt>
                <c:pt idx="3">
                  <c:v>1</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691</c:v>
                </c:pt>
                <c:pt idx="3">
                  <c:v>886</c:v>
                </c:pt>
                <c:pt idx="6">
                  <c:v>616</c:v>
                </c:pt>
                <c:pt idx="9">
                  <c:v>480</c:v>
                </c:pt>
                <c:pt idx="12">
                  <c:v>401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5619</c:v>
                </c:pt>
                <c:pt idx="3">
                  <c:v>5036</c:v>
                </c:pt>
                <c:pt idx="6">
                  <c:v>5145</c:v>
                </c:pt>
                <c:pt idx="9">
                  <c:v>4808</c:v>
                </c:pt>
                <c:pt idx="12">
                  <c:v>4594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73</c:v>
                </c:pt>
                <c:pt idx="3">
                  <c:v>83</c:v>
                </c:pt>
                <c:pt idx="6">
                  <c:v>83</c:v>
                </c:pt>
                <c:pt idx="9">
                  <c:v>83</c:v>
                </c:pt>
                <c:pt idx="12">
                  <c:v>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17216</c:v>
                </c:pt>
                <c:pt idx="3">
                  <c:v>17676</c:v>
                </c:pt>
                <c:pt idx="6">
                  <c:v>17380</c:v>
                </c:pt>
                <c:pt idx="9">
                  <c:v>16895</c:v>
                </c:pt>
                <c:pt idx="12">
                  <c:v>16187</c:v>
                </c:pt>
              </c:numCache>
            </c:numRef>
          </c:val>
        </c:ser>
        <c:dLbls>
          <c:showLegendKey val="0"/>
          <c:showVal val="0"/>
          <c:showCatName val="0"/>
          <c:showSerName val="0"/>
          <c:showPercent val="0"/>
          <c:showBubbleSize val="0"/>
        </c:dLbls>
        <c:gapWidth val="100"/>
        <c:overlap val="100"/>
        <c:axId val="222255144"/>
        <c:axId val="22225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7220</c:v>
                </c:pt>
                <c:pt idx="2">
                  <c:v>#N/A</c:v>
                </c:pt>
                <c:pt idx="3">
                  <c:v>#N/A</c:v>
                </c:pt>
                <c:pt idx="4">
                  <c:v>6651</c:v>
                </c:pt>
                <c:pt idx="5">
                  <c:v>#N/A</c:v>
                </c:pt>
                <c:pt idx="6">
                  <c:v>#N/A</c:v>
                </c:pt>
                <c:pt idx="7">
                  <c:v>6039</c:v>
                </c:pt>
                <c:pt idx="8">
                  <c:v>#N/A</c:v>
                </c:pt>
                <c:pt idx="9">
                  <c:v>#N/A</c:v>
                </c:pt>
                <c:pt idx="10">
                  <c:v>4977</c:v>
                </c:pt>
                <c:pt idx="11">
                  <c:v>#N/A</c:v>
                </c:pt>
                <c:pt idx="12">
                  <c:v>#N/A</c:v>
                </c:pt>
                <c:pt idx="13">
                  <c:v>3989</c:v>
                </c:pt>
                <c:pt idx="14">
                  <c:v>#N/A</c:v>
                </c:pt>
              </c:numCache>
            </c:numRef>
          </c:val>
          <c:smooth val="0"/>
        </c:ser>
        <c:dLbls>
          <c:showLegendKey val="0"/>
          <c:showVal val="0"/>
          <c:showCatName val="0"/>
          <c:showSerName val="0"/>
          <c:showPercent val="0"/>
          <c:showBubbleSize val="0"/>
        </c:dLbls>
        <c:marker val="1"/>
        <c:smooth val="0"/>
        <c:axId val="222255144"/>
        <c:axId val="222255536"/>
      </c:lineChart>
      <c:catAx>
        <c:axId val="22225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255536"/>
        <c:crosses val="autoZero"/>
        <c:auto val="1"/>
        <c:lblAlgn val="ctr"/>
        <c:lblOffset val="100"/>
        <c:tickLblSkip val="1"/>
        <c:tickMarkSkip val="1"/>
        <c:noMultiLvlLbl val="0"/>
      </c:catAx>
      <c:valAx>
        <c:axId val="22225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25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142260</c:v>
                </c:pt>
                <c:pt idx="5">
                  <c:v>140941</c:v>
                </c:pt>
                <c:pt idx="8">
                  <c:v>138597</c:v>
                </c:pt>
                <c:pt idx="11">
                  <c:v>136630</c:v>
                </c:pt>
                <c:pt idx="14">
                  <c:v>132483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27010</c:v>
                </c:pt>
                <c:pt idx="5">
                  <c:v>27131</c:v>
                </c:pt>
                <c:pt idx="8">
                  <c:v>27524</c:v>
                </c:pt>
                <c:pt idx="11">
                  <c:v>28028</c:v>
                </c:pt>
                <c:pt idx="14">
                  <c:v>26562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35427</c:v>
                </c:pt>
                <c:pt idx="5">
                  <c:v>36645</c:v>
                </c:pt>
                <c:pt idx="8">
                  <c:v>37287</c:v>
                </c:pt>
                <c:pt idx="11">
                  <c:v>38425</c:v>
                </c:pt>
                <c:pt idx="14">
                  <c:v>40120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63</c:v>
                </c:pt>
                <c:pt idx="3">
                  <c:v>0</c:v>
                </c:pt>
                <c:pt idx="6">
                  <c:v>65</c:v>
                </c:pt>
                <c:pt idx="9">
                  <c:v>0</c:v>
                </c:pt>
                <c:pt idx="12">
                  <c:v>62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31772</c:v>
                </c:pt>
                <c:pt idx="3">
                  <c:v>31327</c:v>
                </c:pt>
                <c:pt idx="6">
                  <c:v>30708</c:v>
                </c:pt>
                <c:pt idx="9">
                  <c:v>29256</c:v>
                </c:pt>
                <c:pt idx="12">
                  <c:v>27157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54576</c:v>
                </c:pt>
                <c:pt idx="3">
                  <c:v>46180</c:v>
                </c:pt>
                <c:pt idx="6">
                  <c:v>43937</c:v>
                </c:pt>
                <c:pt idx="9">
                  <c:v>41557</c:v>
                </c:pt>
                <c:pt idx="12">
                  <c:v>38601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14541</c:v>
                </c:pt>
                <c:pt idx="3">
                  <c:v>14568</c:v>
                </c:pt>
                <c:pt idx="6">
                  <c:v>13567</c:v>
                </c:pt>
                <c:pt idx="9">
                  <c:v>12901</c:v>
                </c:pt>
                <c:pt idx="12">
                  <c:v>12115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129337</c:v>
                </c:pt>
                <c:pt idx="3">
                  <c:v>133049</c:v>
                </c:pt>
                <c:pt idx="6">
                  <c:v>130823</c:v>
                </c:pt>
                <c:pt idx="9">
                  <c:v>128101</c:v>
                </c:pt>
                <c:pt idx="12">
                  <c:v>125287</c:v>
                </c:pt>
              </c:numCache>
            </c:numRef>
          </c:val>
        </c:ser>
        <c:dLbls>
          <c:showLegendKey val="0"/>
          <c:showVal val="0"/>
          <c:showCatName val="0"/>
          <c:showSerName val="0"/>
          <c:showPercent val="0"/>
          <c:showBubbleSize val="0"/>
        </c:dLbls>
        <c:gapWidth val="100"/>
        <c:overlap val="100"/>
        <c:axId val="224246368"/>
        <c:axId val="224246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25591</c:v>
                </c:pt>
                <c:pt idx="2">
                  <c:v>#N/A</c:v>
                </c:pt>
                <c:pt idx="3">
                  <c:v>#N/A</c:v>
                </c:pt>
                <c:pt idx="4">
                  <c:v>20407</c:v>
                </c:pt>
                <c:pt idx="5">
                  <c:v>#N/A</c:v>
                </c:pt>
                <c:pt idx="6">
                  <c:v>#N/A</c:v>
                </c:pt>
                <c:pt idx="7">
                  <c:v>15693</c:v>
                </c:pt>
                <c:pt idx="8">
                  <c:v>#N/A</c:v>
                </c:pt>
                <c:pt idx="9">
                  <c:v>#N/A</c:v>
                </c:pt>
                <c:pt idx="10">
                  <c:v>8733</c:v>
                </c:pt>
                <c:pt idx="11">
                  <c:v>#N/A</c:v>
                </c:pt>
                <c:pt idx="12">
                  <c:v>#N/A</c:v>
                </c:pt>
                <c:pt idx="13">
                  <c:v>4058</c:v>
                </c:pt>
                <c:pt idx="14">
                  <c:v>#N/A</c:v>
                </c:pt>
              </c:numCache>
            </c:numRef>
          </c:val>
          <c:smooth val="0"/>
        </c:ser>
        <c:dLbls>
          <c:showLegendKey val="0"/>
          <c:showVal val="0"/>
          <c:showCatName val="0"/>
          <c:showSerName val="0"/>
          <c:showPercent val="0"/>
          <c:showBubbleSize val="0"/>
        </c:dLbls>
        <c:marker val="1"/>
        <c:smooth val="0"/>
        <c:axId val="224246368"/>
        <c:axId val="224246760"/>
      </c:lineChart>
      <c:catAx>
        <c:axId val="2242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246760"/>
        <c:crosses val="autoZero"/>
        <c:auto val="1"/>
        <c:lblAlgn val="ctr"/>
        <c:lblOffset val="100"/>
        <c:tickLblSkip val="1"/>
        <c:tickMarkSkip val="1"/>
        <c:noMultiLvlLbl val="0"/>
      </c:catAx>
      <c:valAx>
        <c:axId val="22424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520,462
512,963
416.85
198,696,454
192,436,840
4,495,753
102,512,050
120,966,596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単年度及び３ヵ年平均ともに前年度より上昇した。これは，市町村民税（法人税割）や地方消費税交付金の増による「基準財政収入額」の増が，社会福祉費及び公債費等の増による「基準財政需要額」の増を上回ったことが要因である。</a:t>
          </a:r>
          <a:endParaRPr kumimoji="1" lang="en-US" altLang="ja-JP" sz="1300">
            <a:latin typeface="ＭＳ Ｐゴシック"/>
          </a:endParaRPr>
        </a:p>
        <a:p>
          <a:r>
            <a:rPr kumimoji="1" lang="ja-JP" altLang="en-US" sz="1300">
              <a:latin typeface="ＭＳ Ｐゴシック"/>
            </a:rPr>
            <a:t>　今後とも，</a:t>
          </a:r>
          <a:r>
            <a:rPr lang="ja-JP" altLang="ja-JP" sz="1300">
              <a:solidFill>
                <a:schemeClr val="dk1"/>
              </a:solidFill>
              <a:effectLst/>
              <a:latin typeface="+mn-lt"/>
              <a:ea typeface="+mn-ea"/>
              <a:cs typeface="+mn-cs"/>
            </a:rPr>
            <a:t>自主財源の積極的な確保や，資産管理の適正化など，中長期を見据えた「行財政改革」の徹底を図るとともに，常にコスト意識を持って効果的・効率的な</a:t>
          </a:r>
          <a:r>
            <a:rPr lang="ja-JP" altLang="en-US" sz="1300">
              <a:solidFill>
                <a:schemeClr val="dk1"/>
              </a:solidFill>
              <a:effectLst/>
              <a:latin typeface="+mn-lt"/>
              <a:ea typeface="+mn-ea"/>
              <a:cs typeface="+mn-cs"/>
            </a:rPr>
            <a:t>事業の</a:t>
          </a:r>
          <a:r>
            <a:rPr lang="ja-JP" altLang="ja-JP" sz="1300">
              <a:solidFill>
                <a:schemeClr val="dk1"/>
              </a:solidFill>
              <a:effectLst/>
              <a:latin typeface="+mn-lt"/>
              <a:ea typeface="+mn-ea"/>
              <a:cs typeface="+mn-cs"/>
            </a:rPr>
            <a:t>執行に努める。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62230</xdr:rowOff>
    </xdr:to>
    <xdr:cxnSp macro="">
      <xdr:nvCxnSpPr>
        <xdr:cNvPr id="65" name="直線コネクタ 64"/>
        <xdr:cNvCxnSpPr/>
      </xdr:nvCxnSpPr>
      <xdr:spPr>
        <a:xfrm flipV="1">
          <a:off x="4114800" y="63817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62230</xdr:rowOff>
    </xdr:from>
    <xdr:to>
      <xdr:col>6</xdr:col>
      <xdr:colOff>0</xdr:colOff>
      <xdr:row>37</xdr:row>
      <xdr:rowOff>62230</xdr:rowOff>
    </xdr:to>
    <xdr:cxnSp macro="">
      <xdr:nvCxnSpPr>
        <xdr:cNvPr id="68" name="直線コネクタ 67"/>
        <xdr:cNvCxnSpPr/>
      </xdr:nvCxnSpPr>
      <xdr:spPr>
        <a:xfrm>
          <a:off x="3225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13970</xdr:rowOff>
    </xdr:from>
    <xdr:to>
      <xdr:col>4</xdr:col>
      <xdr:colOff>482600</xdr:colOff>
      <xdr:row>37</xdr:row>
      <xdr:rowOff>62230</xdr:rowOff>
    </xdr:to>
    <xdr:cxnSp macro="">
      <xdr:nvCxnSpPr>
        <xdr:cNvPr id="71" name="直線コネクタ 70"/>
        <xdr:cNvCxnSpPr/>
      </xdr:nvCxnSpPr>
      <xdr:spPr>
        <a:xfrm>
          <a:off x="2336800" y="635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64770</xdr:rowOff>
    </xdr:from>
    <xdr:to>
      <xdr:col>3</xdr:col>
      <xdr:colOff>279400</xdr:colOff>
      <xdr:row>37</xdr:row>
      <xdr:rowOff>13970</xdr:rowOff>
    </xdr:to>
    <xdr:cxnSp macro="">
      <xdr:nvCxnSpPr>
        <xdr:cNvPr id="74" name="直線コネクタ 73"/>
        <xdr:cNvCxnSpPr/>
      </xdr:nvCxnSpPr>
      <xdr:spPr>
        <a:xfrm>
          <a:off x="1447800" y="62369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4" name="円/楕円 83"/>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5"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11430</xdr:rowOff>
    </xdr:from>
    <xdr:to>
      <xdr:col>6</xdr:col>
      <xdr:colOff>50800</xdr:colOff>
      <xdr:row>37</xdr:row>
      <xdr:rowOff>113030</xdr:rowOff>
    </xdr:to>
    <xdr:sp macro="" textlink="">
      <xdr:nvSpPr>
        <xdr:cNvPr id="86" name="円/楕円 85"/>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123207</xdr:rowOff>
    </xdr:from>
    <xdr:ext cx="736600" cy="259045"/>
    <xdr:sp macro="" textlink="">
      <xdr:nvSpPr>
        <xdr:cNvPr id="87" name="テキスト ボックス 86"/>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11430</xdr:rowOff>
    </xdr:from>
    <xdr:to>
      <xdr:col>4</xdr:col>
      <xdr:colOff>533400</xdr:colOff>
      <xdr:row>37</xdr:row>
      <xdr:rowOff>113030</xdr:rowOff>
    </xdr:to>
    <xdr:sp macro="" textlink="">
      <xdr:nvSpPr>
        <xdr:cNvPr id="88" name="円/楕円 87"/>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123207</xdr:rowOff>
    </xdr:from>
    <xdr:ext cx="762000" cy="259045"/>
    <xdr:sp macro="" textlink="">
      <xdr:nvSpPr>
        <xdr:cNvPr id="89" name="テキスト ボックス 88"/>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134620</xdr:rowOff>
    </xdr:from>
    <xdr:to>
      <xdr:col>3</xdr:col>
      <xdr:colOff>330200</xdr:colOff>
      <xdr:row>37</xdr:row>
      <xdr:rowOff>64770</xdr:rowOff>
    </xdr:to>
    <xdr:sp macro="" textlink="">
      <xdr:nvSpPr>
        <xdr:cNvPr id="90" name="円/楕円 89"/>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91" name="テキスト ボックス 90"/>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13970</xdr:rowOff>
    </xdr:from>
    <xdr:to>
      <xdr:col>2</xdr:col>
      <xdr:colOff>127000</xdr:colOff>
      <xdr:row>36</xdr:row>
      <xdr:rowOff>115570</xdr:rowOff>
    </xdr:to>
    <xdr:sp macro="" textlink="">
      <xdr:nvSpPr>
        <xdr:cNvPr id="92" name="円/楕円 91"/>
        <xdr:cNvSpPr/>
      </xdr:nvSpPr>
      <xdr:spPr>
        <a:xfrm>
          <a:off x="1397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125747</xdr:rowOff>
    </xdr:from>
    <xdr:ext cx="762000" cy="259045"/>
    <xdr:sp macro="" textlink="">
      <xdr:nvSpPr>
        <xdr:cNvPr id="93" name="テキスト ボックス 92"/>
        <xdr:cNvSpPr txBox="1"/>
      </xdr:nvSpPr>
      <xdr:spPr>
        <a:xfrm>
          <a:off x="1066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H25</a:t>
          </a:r>
          <a:r>
            <a:rPr kumimoji="1" lang="ja-JP" altLang="en-US" sz="1300">
              <a:latin typeface="ＭＳ Ｐゴシック"/>
            </a:rPr>
            <a:t>年度に引き続き改善し，類似団体平均と同値となった。これは，企業収益の拡大による市税収入の増に伴い，経常一般財源が増加したことが要因である。</a:t>
          </a:r>
        </a:p>
        <a:p>
          <a:r>
            <a:rPr kumimoji="1" lang="ja-JP" altLang="en-US" sz="1300">
              <a:latin typeface="ＭＳ Ｐゴシック"/>
            </a:rPr>
            <a:t>　今後とも，自主財源の積極的な確保に努めるとともに，生活保護費等における就労支援の取組などにより経常経費を抑制し，財政構造の弾力性の向上に努めることにより，本市の中期財政計画上の目標である</a:t>
          </a:r>
          <a:r>
            <a:rPr kumimoji="1" lang="en-US" altLang="ja-JP" sz="1300">
              <a:latin typeface="ＭＳ Ｐゴシック"/>
            </a:rPr>
            <a:t>80</a:t>
          </a:r>
          <a:r>
            <a:rPr kumimoji="1" lang="ja-JP" altLang="en-US" sz="1300">
              <a:latin typeface="ＭＳ Ｐゴシック"/>
            </a:rPr>
            <a:t>％台への向上を図る。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82804</xdr:rowOff>
    </xdr:from>
    <xdr:to>
      <xdr:col>7</xdr:col>
      <xdr:colOff>152400</xdr:colOff>
      <xdr:row>64</xdr:row>
      <xdr:rowOff>102108</xdr:rowOff>
    </xdr:to>
    <xdr:cxnSp macro="">
      <xdr:nvCxnSpPr>
        <xdr:cNvPr id="126" name="直線コネクタ 125"/>
        <xdr:cNvCxnSpPr/>
      </xdr:nvCxnSpPr>
      <xdr:spPr>
        <a:xfrm flipV="1">
          <a:off x="4114800" y="110556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102108</xdr:rowOff>
    </xdr:from>
    <xdr:to>
      <xdr:col>6</xdr:col>
      <xdr:colOff>0</xdr:colOff>
      <xdr:row>65</xdr:row>
      <xdr:rowOff>41656</xdr:rowOff>
    </xdr:to>
    <xdr:cxnSp macro="">
      <xdr:nvCxnSpPr>
        <xdr:cNvPr id="129" name="直線コネクタ 128"/>
        <xdr:cNvCxnSpPr/>
      </xdr:nvCxnSpPr>
      <xdr:spPr>
        <a:xfrm flipV="1">
          <a:off x="3225800" y="1107490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92456</xdr:rowOff>
    </xdr:from>
    <xdr:to>
      <xdr:col>4</xdr:col>
      <xdr:colOff>482600</xdr:colOff>
      <xdr:row>65</xdr:row>
      <xdr:rowOff>41656</xdr:rowOff>
    </xdr:to>
    <xdr:cxnSp macro="">
      <xdr:nvCxnSpPr>
        <xdr:cNvPr id="132" name="直線コネクタ 131"/>
        <xdr:cNvCxnSpPr/>
      </xdr:nvCxnSpPr>
      <xdr:spPr>
        <a:xfrm>
          <a:off x="2336800" y="11065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92456</xdr:rowOff>
    </xdr:from>
    <xdr:to>
      <xdr:col>3</xdr:col>
      <xdr:colOff>279400</xdr:colOff>
      <xdr:row>65</xdr:row>
      <xdr:rowOff>56134</xdr:rowOff>
    </xdr:to>
    <xdr:cxnSp macro="">
      <xdr:nvCxnSpPr>
        <xdr:cNvPr id="135" name="直線コネクタ 134"/>
        <xdr:cNvCxnSpPr/>
      </xdr:nvCxnSpPr>
      <xdr:spPr>
        <a:xfrm flipV="1">
          <a:off x="1447800" y="110652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45" name="円/楕円 144"/>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4081</xdr:rowOff>
    </xdr:from>
    <xdr:ext cx="762000" cy="259045"/>
    <xdr:sp macro="" textlink="">
      <xdr:nvSpPr>
        <xdr:cNvPr id="146"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51308</xdr:rowOff>
    </xdr:from>
    <xdr:to>
      <xdr:col>6</xdr:col>
      <xdr:colOff>50800</xdr:colOff>
      <xdr:row>64</xdr:row>
      <xdr:rowOff>152908</xdr:rowOff>
    </xdr:to>
    <xdr:sp macro="" textlink="">
      <xdr:nvSpPr>
        <xdr:cNvPr id="147" name="円/楕円 146"/>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48" name="テキスト ボックス 147"/>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49" name="円/楕円 148"/>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0" name="テキスト ボックス 149"/>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41656</xdr:rowOff>
    </xdr:from>
    <xdr:to>
      <xdr:col>3</xdr:col>
      <xdr:colOff>330200</xdr:colOff>
      <xdr:row>64</xdr:row>
      <xdr:rowOff>143256</xdr:rowOff>
    </xdr:to>
    <xdr:sp macro="" textlink="">
      <xdr:nvSpPr>
        <xdr:cNvPr id="151" name="円/楕円 150"/>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128033</xdr:rowOff>
    </xdr:from>
    <xdr:ext cx="762000" cy="259045"/>
    <xdr:sp macro="" textlink="">
      <xdr:nvSpPr>
        <xdr:cNvPr id="152" name="テキスト ボックス 151"/>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3" name="円/楕円 152"/>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4" name="テキスト ボックス 153"/>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国の要請等を踏まえた給与減額措置の終了による職員給与の増加などに伴う人件費の増や，水痘及び高齢者肺炎球菌予防接種の定期接種化などに伴う物件費の増により，前年度より増加した。</a:t>
          </a:r>
        </a:p>
        <a:p>
          <a:r>
            <a:rPr kumimoji="1" lang="ja-JP" altLang="en-US" sz="1300">
              <a:latin typeface="ＭＳ Ｐゴシック"/>
            </a:rPr>
            <a:t>　引き続き，定員の適正化などにより人件費を抑制するとともに，内部努力の徹底等による経費の抑制を図り，事業の効率化を図っていく。</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152955</xdr:rowOff>
    </xdr:from>
    <xdr:to>
      <xdr:col>7</xdr:col>
      <xdr:colOff>152400</xdr:colOff>
      <xdr:row>81</xdr:row>
      <xdr:rowOff>21479</xdr:rowOff>
    </xdr:to>
    <xdr:cxnSp macro="">
      <xdr:nvCxnSpPr>
        <xdr:cNvPr id="191" name="直線コネクタ 190"/>
        <xdr:cNvCxnSpPr/>
      </xdr:nvCxnSpPr>
      <xdr:spPr>
        <a:xfrm>
          <a:off x="4114800" y="13868955"/>
          <a:ext cx="8382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152955</xdr:rowOff>
    </xdr:from>
    <xdr:to>
      <xdr:col>6</xdr:col>
      <xdr:colOff>0</xdr:colOff>
      <xdr:row>81</xdr:row>
      <xdr:rowOff>18666</xdr:rowOff>
    </xdr:to>
    <xdr:cxnSp macro="">
      <xdr:nvCxnSpPr>
        <xdr:cNvPr id="194" name="直線コネクタ 193"/>
        <xdr:cNvCxnSpPr/>
      </xdr:nvCxnSpPr>
      <xdr:spPr>
        <a:xfrm flipV="1">
          <a:off x="3225800" y="13868955"/>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18666</xdr:rowOff>
    </xdr:from>
    <xdr:to>
      <xdr:col>4</xdr:col>
      <xdr:colOff>482600</xdr:colOff>
      <xdr:row>81</xdr:row>
      <xdr:rowOff>68258</xdr:rowOff>
    </xdr:to>
    <xdr:cxnSp macro="">
      <xdr:nvCxnSpPr>
        <xdr:cNvPr id="197" name="直線コネクタ 196"/>
        <xdr:cNvCxnSpPr/>
      </xdr:nvCxnSpPr>
      <xdr:spPr>
        <a:xfrm flipV="1">
          <a:off x="2336800" y="13906116"/>
          <a:ext cx="889000" cy="4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67339</xdr:rowOff>
    </xdr:from>
    <xdr:to>
      <xdr:col>3</xdr:col>
      <xdr:colOff>279400</xdr:colOff>
      <xdr:row>81</xdr:row>
      <xdr:rowOff>68258</xdr:rowOff>
    </xdr:to>
    <xdr:cxnSp macro="">
      <xdr:nvCxnSpPr>
        <xdr:cNvPr id="200" name="直線コネクタ 199"/>
        <xdr:cNvCxnSpPr/>
      </xdr:nvCxnSpPr>
      <xdr:spPr>
        <a:xfrm>
          <a:off x="1447800" y="13954789"/>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142129</xdr:rowOff>
    </xdr:from>
    <xdr:to>
      <xdr:col>7</xdr:col>
      <xdr:colOff>203200</xdr:colOff>
      <xdr:row>81</xdr:row>
      <xdr:rowOff>72279</xdr:rowOff>
    </xdr:to>
    <xdr:sp macro="" textlink="">
      <xdr:nvSpPr>
        <xdr:cNvPr id="210" name="円/楕円 209"/>
        <xdr:cNvSpPr/>
      </xdr:nvSpPr>
      <xdr:spPr>
        <a:xfrm>
          <a:off x="4902200" y="138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158656</xdr:rowOff>
    </xdr:from>
    <xdr:ext cx="762000" cy="259045"/>
    <xdr:sp macro="" textlink="">
      <xdr:nvSpPr>
        <xdr:cNvPr id="211" name="人件費・物件費等の状況該当値テキスト"/>
        <xdr:cNvSpPr txBox="1"/>
      </xdr:nvSpPr>
      <xdr:spPr>
        <a:xfrm>
          <a:off x="50419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102155</xdr:rowOff>
    </xdr:from>
    <xdr:to>
      <xdr:col>6</xdr:col>
      <xdr:colOff>50800</xdr:colOff>
      <xdr:row>81</xdr:row>
      <xdr:rowOff>32305</xdr:rowOff>
    </xdr:to>
    <xdr:sp macro="" textlink="">
      <xdr:nvSpPr>
        <xdr:cNvPr id="212" name="円/楕円 211"/>
        <xdr:cNvSpPr/>
      </xdr:nvSpPr>
      <xdr:spPr>
        <a:xfrm>
          <a:off x="4064000" y="138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42482</xdr:rowOff>
    </xdr:from>
    <xdr:ext cx="736600" cy="259045"/>
    <xdr:sp macro="" textlink="">
      <xdr:nvSpPr>
        <xdr:cNvPr id="213" name="テキスト ボックス 212"/>
        <xdr:cNvSpPr txBox="1"/>
      </xdr:nvSpPr>
      <xdr:spPr>
        <a:xfrm>
          <a:off x="3733800" y="1358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139316</xdr:rowOff>
    </xdr:from>
    <xdr:to>
      <xdr:col>4</xdr:col>
      <xdr:colOff>533400</xdr:colOff>
      <xdr:row>81</xdr:row>
      <xdr:rowOff>69466</xdr:rowOff>
    </xdr:to>
    <xdr:sp macro="" textlink="">
      <xdr:nvSpPr>
        <xdr:cNvPr id="214" name="円/楕円 213"/>
        <xdr:cNvSpPr/>
      </xdr:nvSpPr>
      <xdr:spPr>
        <a:xfrm>
          <a:off x="3175000" y="138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54243</xdr:rowOff>
    </xdr:from>
    <xdr:ext cx="762000" cy="259045"/>
    <xdr:sp macro="" textlink="">
      <xdr:nvSpPr>
        <xdr:cNvPr id="215" name="テキスト ボックス 214"/>
        <xdr:cNvSpPr txBox="1"/>
      </xdr:nvSpPr>
      <xdr:spPr>
        <a:xfrm>
          <a:off x="2844800" y="1394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17458</xdr:rowOff>
    </xdr:from>
    <xdr:to>
      <xdr:col>3</xdr:col>
      <xdr:colOff>330200</xdr:colOff>
      <xdr:row>81</xdr:row>
      <xdr:rowOff>119058</xdr:rowOff>
    </xdr:to>
    <xdr:sp macro="" textlink="">
      <xdr:nvSpPr>
        <xdr:cNvPr id="216" name="円/楕円 215"/>
        <xdr:cNvSpPr/>
      </xdr:nvSpPr>
      <xdr:spPr>
        <a:xfrm>
          <a:off x="2286000" y="139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103835</xdr:rowOff>
    </xdr:from>
    <xdr:ext cx="762000" cy="259045"/>
    <xdr:sp macro="" textlink="">
      <xdr:nvSpPr>
        <xdr:cNvPr id="217" name="テキスト ボックス 216"/>
        <xdr:cNvSpPr txBox="1"/>
      </xdr:nvSpPr>
      <xdr:spPr>
        <a:xfrm>
          <a:off x="1955800" y="1399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16539</xdr:rowOff>
    </xdr:from>
    <xdr:to>
      <xdr:col>2</xdr:col>
      <xdr:colOff>127000</xdr:colOff>
      <xdr:row>81</xdr:row>
      <xdr:rowOff>118139</xdr:rowOff>
    </xdr:to>
    <xdr:sp macro="" textlink="">
      <xdr:nvSpPr>
        <xdr:cNvPr id="218" name="円/楕円 217"/>
        <xdr:cNvSpPr/>
      </xdr:nvSpPr>
      <xdr:spPr>
        <a:xfrm>
          <a:off x="1397000" y="139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102916</xdr:rowOff>
    </xdr:from>
    <xdr:ext cx="762000" cy="259045"/>
    <xdr:sp macro="" textlink="">
      <xdr:nvSpPr>
        <xdr:cNvPr id="219" name="テキスト ボックス 218"/>
        <xdr:cNvSpPr txBox="1"/>
      </xdr:nvSpPr>
      <xdr:spPr>
        <a:xfrm>
          <a:off x="1066800" y="139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13</a:t>
          </a:r>
          <a:r>
            <a:rPr kumimoji="1" lang="ja-JP" altLang="en-US" sz="1200">
              <a:latin typeface="ＭＳ Ｐゴシック"/>
            </a:rPr>
            <a:t>年の職務の級の見直しによる給与水準の引き下げや，平成</a:t>
          </a:r>
          <a:r>
            <a:rPr kumimoji="1" lang="en-US" altLang="ja-JP" sz="1200">
              <a:latin typeface="ＭＳ Ｐゴシック"/>
            </a:rPr>
            <a:t>18</a:t>
          </a:r>
          <a:r>
            <a:rPr kumimoji="1" lang="ja-JP" altLang="en-US" sz="1200">
              <a:latin typeface="ＭＳ Ｐゴシック"/>
            </a:rPr>
            <a:t>年の年功的給与上昇の抑制等を目的とした給与構造改革の実施など，給与制度の適正化に努めてきた。</a:t>
          </a:r>
        </a:p>
        <a:p>
          <a:r>
            <a:rPr kumimoji="1" lang="ja-JP" altLang="en-US" sz="1200">
              <a:latin typeface="ＭＳ Ｐゴシック"/>
            </a:rPr>
            <a:t>　平成</a:t>
          </a:r>
          <a:r>
            <a:rPr kumimoji="1" lang="en-US" altLang="ja-JP" sz="1200">
              <a:latin typeface="ＭＳ Ｐゴシック"/>
            </a:rPr>
            <a:t>23</a:t>
          </a:r>
          <a:r>
            <a:rPr kumimoji="1" lang="ja-JP" altLang="en-US" sz="1200">
              <a:latin typeface="ＭＳ Ｐゴシック"/>
            </a:rPr>
            <a:t>・</a:t>
          </a:r>
          <a:r>
            <a:rPr kumimoji="1" lang="en-US" altLang="ja-JP" sz="1200">
              <a:latin typeface="ＭＳ Ｐゴシック"/>
            </a:rPr>
            <a:t>24</a:t>
          </a:r>
          <a:r>
            <a:rPr kumimoji="1" lang="ja-JP" altLang="en-US" sz="1200">
              <a:latin typeface="ＭＳ Ｐゴシック"/>
            </a:rPr>
            <a:t>年は，国家公務員の時限的な（</a:t>
          </a:r>
          <a:r>
            <a:rPr kumimoji="1" lang="en-US" altLang="ja-JP" sz="1200">
              <a:latin typeface="ＭＳ Ｐゴシック"/>
            </a:rPr>
            <a:t>2</a:t>
          </a:r>
          <a:r>
            <a:rPr kumimoji="1" lang="ja-JP" altLang="en-US" sz="1200">
              <a:latin typeface="ＭＳ Ｐゴシック"/>
            </a:rPr>
            <a:t>年間）給与改定特例法による措置により，指数が大きく上昇したが，平成</a:t>
          </a:r>
          <a:r>
            <a:rPr kumimoji="1" lang="en-US" altLang="ja-JP" sz="1200">
              <a:latin typeface="ＭＳ Ｐゴシック"/>
            </a:rPr>
            <a:t>25</a:t>
          </a:r>
          <a:r>
            <a:rPr kumimoji="1" lang="ja-JP" altLang="en-US" sz="1200">
              <a:latin typeface="ＭＳ Ｐゴシック"/>
            </a:rPr>
            <a:t>年は同措置の終了により，指数が</a:t>
          </a:r>
          <a:r>
            <a:rPr kumimoji="1" lang="en-US" altLang="ja-JP" sz="1200">
              <a:latin typeface="ＭＳ Ｐゴシック"/>
            </a:rPr>
            <a:t>102.3</a:t>
          </a:r>
          <a:r>
            <a:rPr kumimoji="1" lang="ja-JP" altLang="en-US" sz="1200">
              <a:latin typeface="ＭＳ Ｐゴシック"/>
            </a:rPr>
            <a:t>まで低減し，平成</a:t>
          </a:r>
          <a:r>
            <a:rPr kumimoji="1" lang="en-US" altLang="ja-JP" sz="1200">
              <a:latin typeface="ＭＳ Ｐゴシック"/>
            </a:rPr>
            <a:t>26</a:t>
          </a:r>
          <a:r>
            <a:rPr kumimoji="1" lang="ja-JP" altLang="en-US" sz="1200">
              <a:latin typeface="ＭＳ Ｐゴシック"/>
            </a:rPr>
            <a:t>年においても前年比</a:t>
          </a:r>
          <a:r>
            <a:rPr kumimoji="1" lang="en-US" altLang="ja-JP" sz="1200">
              <a:latin typeface="ＭＳ Ｐゴシック"/>
            </a:rPr>
            <a:t>1.2</a:t>
          </a:r>
          <a:r>
            <a:rPr kumimoji="1" lang="ja-JP" altLang="en-US" sz="1200">
              <a:latin typeface="ＭＳ Ｐゴシック"/>
            </a:rPr>
            <a:t>減の</a:t>
          </a:r>
          <a:r>
            <a:rPr kumimoji="1" lang="en-US" altLang="ja-JP" sz="1200">
              <a:latin typeface="ＭＳ Ｐゴシック"/>
            </a:rPr>
            <a:t>101.1</a:t>
          </a:r>
          <a:r>
            <a:rPr kumimoji="1" lang="ja-JP" altLang="en-US" sz="1200">
              <a:latin typeface="ＭＳ Ｐゴシック"/>
            </a:rPr>
            <a:t>となり，低下傾向にある。</a:t>
          </a:r>
        </a:p>
        <a:p>
          <a:r>
            <a:rPr kumimoji="1" lang="ja-JP" altLang="en-US" sz="1200">
              <a:latin typeface="ＭＳ Ｐゴシック"/>
            </a:rPr>
            <a:t>　今後とも，国や県並びに他市の制度との均衡を踏まえながら，適正な給与制度の構築に努めていく。</a:t>
          </a: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85</xdr:row>
      <xdr:rowOff>31750</xdr:rowOff>
    </xdr:to>
    <xdr:cxnSp macro="">
      <xdr:nvCxnSpPr>
        <xdr:cNvPr id="246" name="直線コネクタ 245"/>
        <xdr:cNvCxnSpPr/>
      </xdr:nvCxnSpPr>
      <xdr:spPr>
        <a:xfrm flipV="1">
          <a:off x="17018000" y="13919708"/>
          <a:ext cx="0" cy="685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47"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48" name="直線コネクタ 247"/>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9"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0" name="直線コネクタ 249"/>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68072</xdr:rowOff>
    </xdr:from>
    <xdr:to>
      <xdr:col>24</xdr:col>
      <xdr:colOff>558800</xdr:colOff>
      <xdr:row>85</xdr:row>
      <xdr:rowOff>12446</xdr:rowOff>
    </xdr:to>
    <xdr:cxnSp macro="">
      <xdr:nvCxnSpPr>
        <xdr:cNvPr id="251" name="直線コネクタ 250"/>
        <xdr:cNvCxnSpPr/>
      </xdr:nvCxnSpPr>
      <xdr:spPr>
        <a:xfrm flipV="1">
          <a:off x="16179800" y="1446987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3" name="フローチャート :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12446</xdr:rowOff>
    </xdr:from>
    <xdr:to>
      <xdr:col>23</xdr:col>
      <xdr:colOff>406400</xdr:colOff>
      <xdr:row>89</xdr:row>
      <xdr:rowOff>118111</xdr:rowOff>
    </xdr:to>
    <xdr:cxnSp macro="">
      <xdr:nvCxnSpPr>
        <xdr:cNvPr id="254" name="直線コネクタ 253"/>
        <xdr:cNvCxnSpPr/>
      </xdr:nvCxnSpPr>
      <xdr:spPr>
        <a:xfrm flipV="1">
          <a:off x="15290800" y="14585696"/>
          <a:ext cx="889000" cy="7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5" name="フローチャート : 判断 254"/>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56" name="テキスト ボックス 255"/>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118111</xdr:rowOff>
    </xdr:to>
    <xdr:cxnSp macro="">
      <xdr:nvCxnSpPr>
        <xdr:cNvPr id="257" name="直線コネクタ 256"/>
        <xdr:cNvCxnSpPr/>
      </xdr:nvCxnSpPr>
      <xdr:spPr>
        <a:xfrm>
          <a:off x="14401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36068</xdr:rowOff>
    </xdr:from>
    <xdr:to>
      <xdr:col>22</xdr:col>
      <xdr:colOff>254000</xdr:colOff>
      <xdr:row>88</xdr:row>
      <xdr:rowOff>137668</xdr:rowOff>
    </xdr:to>
    <xdr:sp macro="" textlink="">
      <xdr:nvSpPr>
        <xdr:cNvPr id="258" name="フローチャート : 判断 257"/>
        <xdr:cNvSpPr/>
      </xdr:nvSpPr>
      <xdr:spPr>
        <a:xfrm>
          <a:off x="15240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147845</xdr:rowOff>
    </xdr:from>
    <xdr:ext cx="762000" cy="259045"/>
    <xdr:sp macro="" textlink="">
      <xdr:nvSpPr>
        <xdr:cNvPr id="259" name="テキスト ボックス 258"/>
        <xdr:cNvSpPr txBox="1"/>
      </xdr:nvSpPr>
      <xdr:spPr>
        <a:xfrm>
          <a:off x="14909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2794</xdr:rowOff>
    </xdr:from>
    <xdr:to>
      <xdr:col>21</xdr:col>
      <xdr:colOff>0</xdr:colOff>
      <xdr:row>89</xdr:row>
      <xdr:rowOff>118111</xdr:rowOff>
    </xdr:to>
    <xdr:cxnSp macro="">
      <xdr:nvCxnSpPr>
        <xdr:cNvPr id="260" name="直線コネクタ 259"/>
        <xdr:cNvCxnSpPr/>
      </xdr:nvCxnSpPr>
      <xdr:spPr>
        <a:xfrm>
          <a:off x="13512800" y="14576044"/>
          <a:ext cx="8890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1" name="フローチャート : 判断 260"/>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2" name="テキスト ボックス 261"/>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63" name="フローチャート : 判断 262"/>
        <xdr:cNvSpPr/>
      </xdr:nvSpPr>
      <xdr:spPr>
        <a:xfrm>
          <a:off x="13462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80790</xdr:rowOff>
    </xdr:from>
    <xdr:ext cx="762000" cy="259045"/>
    <xdr:sp macro="" textlink="">
      <xdr:nvSpPr>
        <xdr:cNvPr id="264" name="テキスト ボックス 263"/>
        <xdr:cNvSpPr txBox="1"/>
      </xdr:nvSpPr>
      <xdr:spPr>
        <a:xfrm>
          <a:off x="13131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17272</xdr:rowOff>
    </xdr:from>
    <xdr:to>
      <xdr:col>24</xdr:col>
      <xdr:colOff>609600</xdr:colOff>
      <xdr:row>84</xdr:row>
      <xdr:rowOff>118872</xdr:rowOff>
    </xdr:to>
    <xdr:sp macro="" textlink="">
      <xdr:nvSpPr>
        <xdr:cNvPr id="270" name="円/楕円 269"/>
        <xdr:cNvSpPr/>
      </xdr:nvSpPr>
      <xdr:spPr>
        <a:xfrm>
          <a:off x="169672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160799</xdr:rowOff>
    </xdr:from>
    <xdr:ext cx="762000" cy="259045"/>
    <xdr:sp macro="" textlink="">
      <xdr:nvSpPr>
        <xdr:cNvPr id="271" name="給与水準   （国との比較）該当値テキスト"/>
        <xdr:cNvSpPr txBox="1"/>
      </xdr:nvSpPr>
      <xdr:spPr>
        <a:xfrm>
          <a:off x="17106900" y="1439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133096</xdr:rowOff>
    </xdr:from>
    <xdr:to>
      <xdr:col>23</xdr:col>
      <xdr:colOff>457200</xdr:colOff>
      <xdr:row>85</xdr:row>
      <xdr:rowOff>63246</xdr:rowOff>
    </xdr:to>
    <xdr:sp macro="" textlink="">
      <xdr:nvSpPr>
        <xdr:cNvPr id="272" name="円/楕円 271"/>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48023</xdr:rowOff>
    </xdr:from>
    <xdr:ext cx="736600" cy="259045"/>
    <xdr:sp macro="" textlink="">
      <xdr:nvSpPr>
        <xdr:cNvPr id="273" name="テキスト ボックス 272"/>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4" name="円/楕円 273"/>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5" name="テキスト ボックス 274"/>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6" name="円/楕円 275"/>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7" name="テキスト ボックス 276"/>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78" name="円/楕円 277"/>
        <xdr:cNvSpPr/>
      </xdr:nvSpPr>
      <xdr:spPr>
        <a:xfrm>
          <a:off x="13462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38371</xdr:rowOff>
    </xdr:from>
    <xdr:ext cx="762000" cy="259045"/>
    <xdr:sp macro="" textlink="">
      <xdr:nvSpPr>
        <xdr:cNvPr id="279" name="テキスト ボックス 278"/>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月に策定した「組織整備・定員適正化に関する方針」に目標として掲げた平成</a:t>
          </a:r>
          <a:r>
            <a:rPr kumimoji="1" lang="en-US" altLang="ja-JP" sz="1300">
              <a:latin typeface="ＭＳ Ｐゴシック"/>
            </a:rPr>
            <a:t>27</a:t>
          </a:r>
          <a:r>
            <a:rPr kumimoji="1" lang="ja-JP" altLang="en-US" sz="1300">
              <a:latin typeface="ＭＳ Ｐゴシック"/>
            </a:rPr>
            <a:t>年度の職員</a:t>
          </a:r>
          <a:r>
            <a:rPr kumimoji="1" lang="en-US" altLang="ja-JP" sz="1300">
              <a:latin typeface="ＭＳ Ｐゴシック"/>
            </a:rPr>
            <a:t>3,300</a:t>
          </a:r>
          <a:r>
            <a:rPr kumimoji="1" lang="ja-JP" altLang="en-US" sz="1300">
              <a:latin typeface="ＭＳ Ｐゴシック"/>
            </a:rPr>
            <a:t>人体制に向け，定員の適正化に取り組んできた。</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年度の</a:t>
          </a:r>
          <a:r>
            <a:rPr kumimoji="1" lang="en-US" altLang="ja-JP" sz="1300">
              <a:latin typeface="ＭＳ Ｐゴシック"/>
            </a:rPr>
            <a:t>5.74</a:t>
          </a:r>
          <a:r>
            <a:rPr kumimoji="1" lang="ja-JP" altLang="en-US" sz="1300">
              <a:latin typeface="ＭＳ Ｐゴシック"/>
            </a:rPr>
            <a:t>人に比べ</a:t>
          </a:r>
          <a:r>
            <a:rPr kumimoji="1" lang="en-US" altLang="ja-JP" sz="1300">
              <a:latin typeface="ＭＳ Ｐゴシック"/>
            </a:rPr>
            <a:t>0.06</a:t>
          </a:r>
          <a:r>
            <a:rPr kumimoji="1" lang="ja-JP" altLang="en-US" sz="1300">
              <a:latin typeface="ＭＳ Ｐゴシック"/>
            </a:rPr>
            <a:t>人少ない</a:t>
          </a:r>
          <a:r>
            <a:rPr kumimoji="1" lang="en-US" altLang="ja-JP" sz="1300">
              <a:latin typeface="ＭＳ Ｐゴシック"/>
            </a:rPr>
            <a:t>5.68</a:t>
          </a:r>
          <a:r>
            <a:rPr kumimoji="1" lang="ja-JP" altLang="en-US" sz="1300">
              <a:latin typeface="ＭＳ Ｐゴシック"/>
            </a:rPr>
            <a:t>人となっており，順調に定員の適正化が図られている。</a:t>
          </a:r>
        </a:p>
        <a:p>
          <a:r>
            <a:rPr kumimoji="1" lang="ja-JP" altLang="en-US" sz="1300">
              <a:latin typeface="ＭＳ Ｐゴシック"/>
            </a:rPr>
            <a:t>　引き続き，外部委託の推進，再任用など多様な人材の活用，簡素で機動的な職制の整備などに取り組み，定員の適正化を進めていく。</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09" name="直線コネクタ 308"/>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0"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1" name="直線コネクタ 310"/>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2"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3" name="直線コネクタ 312"/>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60</xdr:row>
      <xdr:rowOff>1270</xdr:rowOff>
    </xdr:to>
    <xdr:cxnSp macro="">
      <xdr:nvCxnSpPr>
        <xdr:cNvPr id="314" name="直線コネクタ 313"/>
        <xdr:cNvCxnSpPr/>
      </xdr:nvCxnSpPr>
      <xdr:spPr>
        <a:xfrm flipV="1">
          <a:off x="16179800" y="102641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5"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6" name="フローチャート : 判断 315"/>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25400</xdr:rowOff>
    </xdr:to>
    <xdr:cxnSp macro="">
      <xdr:nvCxnSpPr>
        <xdr:cNvPr id="317" name="直線コネクタ 316"/>
        <xdr:cNvCxnSpPr/>
      </xdr:nvCxnSpPr>
      <xdr:spPr>
        <a:xfrm flipV="1">
          <a:off x="15290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8" name="フローチャート : 判断 317"/>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19" name="テキスト ボックス 318"/>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25400</xdr:rowOff>
    </xdr:from>
    <xdr:to>
      <xdr:col>22</xdr:col>
      <xdr:colOff>203200</xdr:colOff>
      <xdr:row>60</xdr:row>
      <xdr:rowOff>89746</xdr:rowOff>
    </xdr:to>
    <xdr:cxnSp macro="">
      <xdr:nvCxnSpPr>
        <xdr:cNvPr id="320" name="直線コネクタ 319"/>
        <xdr:cNvCxnSpPr/>
      </xdr:nvCxnSpPr>
      <xdr:spPr>
        <a:xfrm flipV="1">
          <a:off x="14401800" y="1031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1" name="フローチャート : 判断 320"/>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2" name="テキスト ボックス 321"/>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89746</xdr:rowOff>
    </xdr:from>
    <xdr:to>
      <xdr:col>21</xdr:col>
      <xdr:colOff>0</xdr:colOff>
      <xdr:row>60</xdr:row>
      <xdr:rowOff>146050</xdr:rowOff>
    </xdr:to>
    <xdr:cxnSp macro="">
      <xdr:nvCxnSpPr>
        <xdr:cNvPr id="323" name="直線コネクタ 322"/>
        <xdr:cNvCxnSpPr/>
      </xdr:nvCxnSpPr>
      <xdr:spPr>
        <a:xfrm flipV="1">
          <a:off x="13512800" y="103767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4" name="フローチャート : 判断 323"/>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5" name="テキスト ボックス 324"/>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6" name="フローチャート : 判断 325"/>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7" name="テキスト ボックス 326"/>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97790</xdr:rowOff>
    </xdr:from>
    <xdr:to>
      <xdr:col>24</xdr:col>
      <xdr:colOff>609600</xdr:colOff>
      <xdr:row>60</xdr:row>
      <xdr:rowOff>27940</xdr:rowOff>
    </xdr:to>
    <xdr:sp macro="" textlink="">
      <xdr:nvSpPr>
        <xdr:cNvPr id="333" name="円/楕円 332"/>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114317</xdr:rowOff>
    </xdr:from>
    <xdr:ext cx="762000" cy="259045"/>
    <xdr:sp macro="" textlink="">
      <xdr:nvSpPr>
        <xdr:cNvPr id="334"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121920</xdr:rowOff>
    </xdr:from>
    <xdr:to>
      <xdr:col>23</xdr:col>
      <xdr:colOff>457200</xdr:colOff>
      <xdr:row>60</xdr:row>
      <xdr:rowOff>52070</xdr:rowOff>
    </xdr:to>
    <xdr:sp macro="" textlink="">
      <xdr:nvSpPr>
        <xdr:cNvPr id="335" name="円/楕円 334"/>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62247</xdr:rowOff>
    </xdr:from>
    <xdr:ext cx="736600" cy="259045"/>
    <xdr:sp macro="" textlink="">
      <xdr:nvSpPr>
        <xdr:cNvPr id="336" name="テキスト ボックス 335"/>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146050</xdr:rowOff>
    </xdr:from>
    <xdr:to>
      <xdr:col>22</xdr:col>
      <xdr:colOff>254000</xdr:colOff>
      <xdr:row>60</xdr:row>
      <xdr:rowOff>76200</xdr:rowOff>
    </xdr:to>
    <xdr:sp macro="" textlink="">
      <xdr:nvSpPr>
        <xdr:cNvPr id="337" name="円/楕円 336"/>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86377</xdr:rowOff>
    </xdr:from>
    <xdr:ext cx="762000" cy="259045"/>
    <xdr:sp macro="" textlink="">
      <xdr:nvSpPr>
        <xdr:cNvPr id="338" name="テキスト ボックス 337"/>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38946</xdr:rowOff>
    </xdr:from>
    <xdr:to>
      <xdr:col>21</xdr:col>
      <xdr:colOff>50800</xdr:colOff>
      <xdr:row>60</xdr:row>
      <xdr:rowOff>140546</xdr:rowOff>
    </xdr:to>
    <xdr:sp macro="" textlink="">
      <xdr:nvSpPr>
        <xdr:cNvPr id="339" name="円/楕円 338"/>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150723</xdr:rowOff>
    </xdr:from>
    <xdr:ext cx="762000" cy="259045"/>
    <xdr:sp macro="" textlink="">
      <xdr:nvSpPr>
        <xdr:cNvPr id="340" name="テキスト ボックス 33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1" name="円/楕円 340"/>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42" name="テキスト ボックス 341"/>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過去の大型建設事業に係る市債償還の完了により，元利償還金が減少したことや，地方消費税交付金の増及び市民税法人税割の増などにより，標準税収入額が増加したことなどから，前年度と比較して</a:t>
          </a:r>
          <a:r>
            <a:rPr kumimoji="1" lang="en-US" altLang="ja-JP" sz="1300">
              <a:latin typeface="ＭＳ Ｐゴシック"/>
            </a:rPr>
            <a:t>1.0</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今後とも，公債費が将来の財政運営の大きな負担とならないよう，プライマリーバランスの黒字化を念頭に，元金償還額以内の市債発行を堅持することで，市債残高の抑制に努めていく。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69" name="直線コネクタ 368"/>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0"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1" name="直線コネクタ 370"/>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3" name="直線コネクタ 37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115062</xdr:rowOff>
    </xdr:from>
    <xdr:to>
      <xdr:col>24</xdr:col>
      <xdr:colOff>558800</xdr:colOff>
      <xdr:row>40</xdr:row>
      <xdr:rowOff>40132</xdr:rowOff>
    </xdr:to>
    <xdr:cxnSp macro="">
      <xdr:nvCxnSpPr>
        <xdr:cNvPr id="374" name="直線コネクタ 373"/>
        <xdr:cNvCxnSpPr/>
      </xdr:nvCxnSpPr>
      <xdr:spPr>
        <a:xfrm flipV="1">
          <a:off x="16179800" y="680161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5"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6" name="フローチャート : 判断 375"/>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127000</xdr:rowOff>
    </xdr:to>
    <xdr:cxnSp macro="">
      <xdr:nvCxnSpPr>
        <xdr:cNvPr id="377" name="直線コネクタ 376"/>
        <xdr:cNvCxnSpPr/>
      </xdr:nvCxnSpPr>
      <xdr:spPr>
        <a:xfrm flipV="1">
          <a:off x="15290800" y="6898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78" name="フローチャート : 判断 377"/>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79" name="テキスト ボックス 378"/>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32766</xdr:rowOff>
    </xdr:to>
    <xdr:cxnSp macro="">
      <xdr:nvCxnSpPr>
        <xdr:cNvPr id="380" name="直線コネクタ 379"/>
        <xdr:cNvCxnSpPr/>
      </xdr:nvCxnSpPr>
      <xdr:spPr>
        <a:xfrm flipV="1">
          <a:off x="14401800" y="698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1" name="フローチャート : 判断 38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2" name="テキスト ボックス 38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100330</xdr:rowOff>
    </xdr:to>
    <xdr:cxnSp macro="">
      <xdr:nvCxnSpPr>
        <xdr:cNvPr id="383" name="直線コネクタ 382"/>
        <xdr:cNvCxnSpPr/>
      </xdr:nvCxnSpPr>
      <xdr:spPr>
        <a:xfrm flipV="1">
          <a:off x="13512800" y="70622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4" name="フローチャート : 判断 383"/>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5" name="テキスト ボックス 384"/>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6" name="フローチャート : 判断 385"/>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87" name="テキスト ボックス 386"/>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64262</xdr:rowOff>
    </xdr:from>
    <xdr:to>
      <xdr:col>24</xdr:col>
      <xdr:colOff>609600</xdr:colOff>
      <xdr:row>39</xdr:row>
      <xdr:rowOff>165862</xdr:rowOff>
    </xdr:to>
    <xdr:sp macro="" textlink="">
      <xdr:nvSpPr>
        <xdr:cNvPr id="393" name="円/楕円 392"/>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80789</xdr:rowOff>
    </xdr:from>
    <xdr:ext cx="762000" cy="259045"/>
    <xdr:sp macro="" textlink="">
      <xdr:nvSpPr>
        <xdr:cNvPr id="394"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395" name="円/楕円 394"/>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396" name="テキスト ボックス 395"/>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7" name="円/楕円 396"/>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8" name="テキスト ボックス 397"/>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399" name="円/楕円 398"/>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0" name="テキスト ボックス 399"/>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1" name="円/楕円 40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2" name="テキスト ボックス 401"/>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過去の大型建設事業債の償還終了により，市債現在高が減少したことや，退職手当支給対象人数の減により，退職手当負担見込額が減少したことから，前年度と比較して</a:t>
          </a:r>
          <a:r>
            <a:rPr kumimoji="1" lang="en-US" altLang="ja-JP" sz="1300">
              <a:latin typeface="ＭＳ Ｐゴシック"/>
            </a:rPr>
            <a:t>5.2</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今後とも，プライマリーバランスの黒字化を念頭に，元金償還額以内の市債発行を図ることで市債残高を抑制していくとともに，財政運営の長期的な安定性を確保するため，基金の涵養に努める。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1" name="直線コネクタ 430"/>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2"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3" name="直線コネクタ 432"/>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6562</xdr:rowOff>
    </xdr:from>
    <xdr:to>
      <xdr:col>24</xdr:col>
      <xdr:colOff>558800</xdr:colOff>
      <xdr:row>14</xdr:row>
      <xdr:rowOff>48387</xdr:rowOff>
    </xdr:to>
    <xdr:cxnSp macro="">
      <xdr:nvCxnSpPr>
        <xdr:cNvPr id="436" name="直線コネクタ 435"/>
        <xdr:cNvCxnSpPr/>
      </xdr:nvCxnSpPr>
      <xdr:spPr>
        <a:xfrm flipV="1">
          <a:off x="16179800" y="2406862"/>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37"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38" name="フローチャート : 判断 437"/>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48387</xdr:rowOff>
    </xdr:from>
    <xdr:to>
      <xdr:col>23</xdr:col>
      <xdr:colOff>406400</xdr:colOff>
      <xdr:row>14</xdr:row>
      <xdr:rowOff>112734</xdr:rowOff>
    </xdr:to>
    <xdr:cxnSp macro="">
      <xdr:nvCxnSpPr>
        <xdr:cNvPr id="439" name="直線コネクタ 438"/>
        <xdr:cNvCxnSpPr/>
      </xdr:nvCxnSpPr>
      <xdr:spPr>
        <a:xfrm flipV="1">
          <a:off x="15290800" y="24486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0" name="フローチャート : 判断 439"/>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100601</xdr:rowOff>
    </xdr:from>
    <xdr:ext cx="736600" cy="259045"/>
    <xdr:sp macro="" textlink="">
      <xdr:nvSpPr>
        <xdr:cNvPr id="441" name="テキスト ボックス 440"/>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112734</xdr:rowOff>
    </xdr:from>
    <xdr:to>
      <xdr:col>22</xdr:col>
      <xdr:colOff>203200</xdr:colOff>
      <xdr:row>14</xdr:row>
      <xdr:rowOff>156168</xdr:rowOff>
    </xdr:to>
    <xdr:cxnSp macro="">
      <xdr:nvCxnSpPr>
        <xdr:cNvPr id="442" name="直線コネクタ 441"/>
        <xdr:cNvCxnSpPr/>
      </xdr:nvCxnSpPr>
      <xdr:spPr>
        <a:xfrm flipV="1">
          <a:off x="14401800" y="25130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3" name="フローチャート : 判断 442"/>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44" name="テキスト ボックス 443"/>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156168</xdr:rowOff>
    </xdr:from>
    <xdr:to>
      <xdr:col>21</xdr:col>
      <xdr:colOff>0</xdr:colOff>
      <xdr:row>15</xdr:row>
      <xdr:rowOff>34586</xdr:rowOff>
    </xdr:to>
    <xdr:cxnSp macro="">
      <xdr:nvCxnSpPr>
        <xdr:cNvPr id="445" name="直線コネクタ 444"/>
        <xdr:cNvCxnSpPr/>
      </xdr:nvCxnSpPr>
      <xdr:spPr>
        <a:xfrm flipV="1">
          <a:off x="13512800" y="2556468"/>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6" name="フローチャート : 判断 445"/>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47" name="テキスト ボックス 446"/>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48" name="フローチャート : 判断 447"/>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49" name="テキスト ボックス 448"/>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127212</xdr:rowOff>
    </xdr:from>
    <xdr:to>
      <xdr:col>24</xdr:col>
      <xdr:colOff>609600</xdr:colOff>
      <xdr:row>14</xdr:row>
      <xdr:rowOff>57362</xdr:rowOff>
    </xdr:to>
    <xdr:sp macro="" textlink="">
      <xdr:nvSpPr>
        <xdr:cNvPr id="455" name="円/楕円 454"/>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48489</xdr:rowOff>
    </xdr:from>
    <xdr:ext cx="762000" cy="259045"/>
    <xdr:sp macro="" textlink="">
      <xdr:nvSpPr>
        <xdr:cNvPr id="456" name="将来負担の状況該当値テキスト"/>
        <xdr:cNvSpPr txBox="1"/>
      </xdr:nvSpPr>
      <xdr:spPr>
        <a:xfrm>
          <a:off x="17106900" y="22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169037</xdr:rowOff>
    </xdr:from>
    <xdr:to>
      <xdr:col>23</xdr:col>
      <xdr:colOff>457200</xdr:colOff>
      <xdr:row>14</xdr:row>
      <xdr:rowOff>99187</xdr:rowOff>
    </xdr:to>
    <xdr:sp macro="" textlink="">
      <xdr:nvSpPr>
        <xdr:cNvPr id="457" name="円/楕円 456"/>
        <xdr:cNvSpPr/>
      </xdr:nvSpPr>
      <xdr:spPr>
        <a:xfrm>
          <a:off x="16129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109364</xdr:rowOff>
    </xdr:from>
    <xdr:ext cx="736600" cy="259045"/>
    <xdr:sp macro="" textlink="">
      <xdr:nvSpPr>
        <xdr:cNvPr id="458" name="テキスト ボックス 457"/>
        <xdr:cNvSpPr txBox="1"/>
      </xdr:nvSpPr>
      <xdr:spPr>
        <a:xfrm>
          <a:off x="15798800" y="216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61934</xdr:rowOff>
    </xdr:from>
    <xdr:to>
      <xdr:col>22</xdr:col>
      <xdr:colOff>254000</xdr:colOff>
      <xdr:row>14</xdr:row>
      <xdr:rowOff>163534</xdr:rowOff>
    </xdr:to>
    <xdr:sp macro="" textlink="">
      <xdr:nvSpPr>
        <xdr:cNvPr id="459" name="円/楕円 458"/>
        <xdr:cNvSpPr/>
      </xdr:nvSpPr>
      <xdr:spPr>
        <a:xfrm>
          <a:off x="15240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2261</xdr:rowOff>
    </xdr:from>
    <xdr:ext cx="762000" cy="259045"/>
    <xdr:sp macro="" textlink="">
      <xdr:nvSpPr>
        <xdr:cNvPr id="460" name="テキスト ボックス 459"/>
        <xdr:cNvSpPr txBox="1"/>
      </xdr:nvSpPr>
      <xdr:spPr>
        <a:xfrm>
          <a:off x="14909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105368</xdr:rowOff>
    </xdr:from>
    <xdr:to>
      <xdr:col>21</xdr:col>
      <xdr:colOff>50800</xdr:colOff>
      <xdr:row>15</xdr:row>
      <xdr:rowOff>35518</xdr:rowOff>
    </xdr:to>
    <xdr:sp macro="" textlink="">
      <xdr:nvSpPr>
        <xdr:cNvPr id="461" name="円/楕円 460"/>
        <xdr:cNvSpPr/>
      </xdr:nvSpPr>
      <xdr:spPr>
        <a:xfrm>
          <a:off x="14351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45695</xdr:rowOff>
    </xdr:from>
    <xdr:ext cx="762000" cy="259045"/>
    <xdr:sp macro="" textlink="">
      <xdr:nvSpPr>
        <xdr:cNvPr id="462" name="テキスト ボックス 461"/>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155236</xdr:rowOff>
    </xdr:from>
    <xdr:to>
      <xdr:col>19</xdr:col>
      <xdr:colOff>533400</xdr:colOff>
      <xdr:row>15</xdr:row>
      <xdr:rowOff>85386</xdr:rowOff>
    </xdr:to>
    <xdr:sp macro="" textlink="">
      <xdr:nvSpPr>
        <xdr:cNvPr id="463" name="円/楕円 462"/>
        <xdr:cNvSpPr/>
      </xdr:nvSpPr>
      <xdr:spPr>
        <a:xfrm>
          <a:off x="13462000" y="25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95563</xdr:rowOff>
    </xdr:from>
    <xdr:ext cx="762000" cy="259045"/>
    <xdr:sp macro="" textlink="">
      <xdr:nvSpPr>
        <xdr:cNvPr id="464" name="テキスト ボックス 463"/>
        <xdr:cNvSpPr txBox="1"/>
      </xdr:nvSpPr>
      <xdr:spPr>
        <a:xfrm>
          <a:off x="13131800" y="232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栃木県宇都宮市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520,462
512,963
416.85
198,696,454
192,436,840
4,495,753
102,512,050
120,966,596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職員数や退職手当が減少したものの，国の要請等を踏まえた給与減額措置の終了による職員給与の増加などに伴い，総額で前年度比</a:t>
          </a:r>
          <a:r>
            <a:rPr kumimoji="1" lang="en-US" altLang="ja-JP" sz="1300">
              <a:latin typeface="ＭＳ Ｐゴシック"/>
            </a:rPr>
            <a:t>2</a:t>
          </a:r>
          <a:r>
            <a:rPr kumimoji="1" lang="ja-JP" altLang="en-US" sz="1300">
              <a:latin typeface="ＭＳ Ｐゴシック"/>
            </a:rPr>
            <a:t>億円増の</a:t>
          </a:r>
          <a:r>
            <a:rPr kumimoji="1" lang="en-US" altLang="ja-JP" sz="1300">
              <a:latin typeface="ＭＳ Ｐゴシック"/>
            </a:rPr>
            <a:t>304</a:t>
          </a:r>
          <a:r>
            <a:rPr kumimoji="1" lang="ja-JP" altLang="en-US" sz="1300">
              <a:latin typeface="ＭＳ Ｐゴシック"/>
            </a:rPr>
            <a:t>億円となった。</a:t>
          </a:r>
        </a:p>
        <a:p>
          <a:r>
            <a:rPr kumimoji="1" lang="ja-JP" altLang="en-US" sz="1300">
              <a:latin typeface="ＭＳ Ｐゴシック"/>
            </a:rPr>
            <a:t>　類似団体平均を上回っていることから，組織機構のスリム化，定員の適正化などにより業務の効率化に取り組んでいく。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39</xdr:row>
      <xdr:rowOff>129722</xdr:rowOff>
    </xdr:to>
    <xdr:cxnSp macro="">
      <xdr:nvCxnSpPr>
        <xdr:cNvPr id="66" name="直線コネクタ 65"/>
        <xdr:cNvCxnSpPr/>
      </xdr:nvCxnSpPr>
      <xdr:spPr>
        <a:xfrm flipV="1">
          <a:off x="3987800" y="6794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129722</xdr:rowOff>
    </xdr:from>
    <xdr:to>
      <xdr:col>5</xdr:col>
      <xdr:colOff>549275</xdr:colOff>
      <xdr:row>40</xdr:row>
      <xdr:rowOff>154215</xdr:rowOff>
    </xdr:to>
    <xdr:cxnSp macro="">
      <xdr:nvCxnSpPr>
        <xdr:cNvPr id="69" name="直線コネクタ 68"/>
        <xdr:cNvCxnSpPr/>
      </xdr:nvCxnSpPr>
      <xdr:spPr>
        <a:xfrm flipV="1">
          <a:off x="3098800" y="6816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40</xdr:row>
      <xdr:rowOff>154215</xdr:rowOff>
    </xdr:to>
    <xdr:cxnSp macro="">
      <xdr:nvCxnSpPr>
        <xdr:cNvPr id="72" name="直線コネクタ 71"/>
        <xdr:cNvCxnSpPr/>
      </xdr:nvCxnSpPr>
      <xdr:spPr>
        <a:xfrm>
          <a:off x="2209800" y="6968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113393</xdr:rowOff>
    </xdr:to>
    <xdr:cxnSp macro="">
      <xdr:nvCxnSpPr>
        <xdr:cNvPr id="75" name="直線コネクタ 74"/>
        <xdr:cNvCxnSpPr/>
      </xdr:nvCxnSpPr>
      <xdr:spPr>
        <a:xfrm flipV="1">
          <a:off x="1320800" y="6968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5" name="円/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7" name="円/楕円 86"/>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88" name="テキスト ボックス 87"/>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103415</xdr:rowOff>
    </xdr:from>
    <xdr:to>
      <xdr:col>4</xdr:col>
      <xdr:colOff>396875</xdr:colOff>
      <xdr:row>41</xdr:row>
      <xdr:rowOff>33565</xdr:rowOff>
    </xdr:to>
    <xdr:sp macro="" textlink="">
      <xdr:nvSpPr>
        <xdr:cNvPr id="89" name="円/楕円 88"/>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18342</xdr:rowOff>
    </xdr:from>
    <xdr:ext cx="762000" cy="259045"/>
    <xdr:sp macro="" textlink="">
      <xdr:nvSpPr>
        <xdr:cNvPr id="90" name="テキスト ボックス 89"/>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1" name="円/楕円 90"/>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2" name="テキスト ボックス 91"/>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62593</xdr:rowOff>
    </xdr:from>
    <xdr:to>
      <xdr:col>1</xdr:col>
      <xdr:colOff>676275</xdr:colOff>
      <xdr:row>41</xdr:row>
      <xdr:rowOff>164193</xdr:rowOff>
    </xdr:to>
    <xdr:sp macro="" textlink="">
      <xdr:nvSpPr>
        <xdr:cNvPr id="93" name="円/楕円 92"/>
        <xdr:cNvSpPr/>
      </xdr:nvSpPr>
      <xdr:spPr>
        <a:xfrm>
          <a:off x="1270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148970</xdr:rowOff>
    </xdr:from>
    <xdr:ext cx="762000" cy="259045"/>
    <xdr:sp macro="" textlink="">
      <xdr:nvSpPr>
        <xdr:cNvPr id="94" name="テキスト ボックス 93"/>
        <xdr:cNvSpPr txBox="1"/>
      </xdr:nvSpPr>
      <xdr:spPr>
        <a:xfrm>
          <a:off x="939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水痘及び高齢者肺炎球菌予防接種の定期接種化などに伴い，総額で前年度比</a:t>
          </a:r>
          <a:r>
            <a:rPr kumimoji="1" lang="en-US" altLang="ja-JP" sz="1300">
              <a:latin typeface="ＭＳ Ｐゴシック"/>
            </a:rPr>
            <a:t>12</a:t>
          </a:r>
          <a:r>
            <a:rPr kumimoji="1" lang="ja-JP" altLang="en-US" sz="1300">
              <a:latin typeface="ＭＳ Ｐゴシック"/>
            </a:rPr>
            <a:t>億円増の</a:t>
          </a:r>
          <a:r>
            <a:rPr kumimoji="1" lang="en-US" altLang="ja-JP" sz="1300">
              <a:latin typeface="ＭＳ Ｐゴシック"/>
            </a:rPr>
            <a:t>231</a:t>
          </a:r>
          <a:r>
            <a:rPr kumimoji="1" lang="ja-JP" altLang="en-US" sz="1300">
              <a:latin typeface="ＭＳ Ｐゴシック"/>
            </a:rPr>
            <a:t>億円となった。</a:t>
          </a:r>
        </a:p>
        <a:p>
          <a:r>
            <a:rPr kumimoji="1" lang="ja-JP" altLang="en-US" sz="1300">
              <a:latin typeface="ＭＳ Ｐゴシック"/>
            </a:rPr>
            <a:t>　類似団体平均を上回っていることから，「第</a:t>
          </a:r>
          <a:r>
            <a:rPr kumimoji="1" lang="en-US" altLang="ja-JP" sz="1300">
              <a:latin typeface="ＭＳ Ｐゴシック"/>
            </a:rPr>
            <a:t>5</a:t>
          </a:r>
          <a:r>
            <a:rPr kumimoji="1" lang="ja-JP" altLang="en-US" sz="1300">
              <a:latin typeface="ＭＳ Ｐゴシック"/>
            </a:rPr>
            <a:t>次行政改革大綱」に基づく「行革プラン」により内部努力の徹底を図り，経費の縮減や事業の効率化を進めていく。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31750</xdr:rowOff>
    </xdr:to>
    <xdr:cxnSp macro="">
      <xdr:nvCxnSpPr>
        <xdr:cNvPr id="127" name="直線コネクタ 126"/>
        <xdr:cNvCxnSpPr/>
      </xdr:nvCxnSpPr>
      <xdr:spPr>
        <a:xfrm>
          <a:off x="15671800" y="325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18</xdr:row>
      <xdr:rowOff>165100</xdr:rowOff>
    </xdr:to>
    <xdr:cxnSp macro="">
      <xdr:nvCxnSpPr>
        <xdr:cNvPr id="130" name="直線コネクタ 129"/>
        <xdr:cNvCxnSpPr/>
      </xdr:nvCxnSpPr>
      <xdr:spPr>
        <a:xfrm>
          <a:off x="14782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114300</xdr:rowOff>
    </xdr:to>
    <xdr:cxnSp macro="">
      <xdr:nvCxnSpPr>
        <xdr:cNvPr id="133" name="直線コネクタ 132"/>
        <xdr:cNvCxnSpPr/>
      </xdr:nvCxnSpPr>
      <xdr:spPr>
        <a:xfrm>
          <a:off x="13893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114300</xdr:rowOff>
    </xdr:to>
    <xdr:cxnSp macro="">
      <xdr:nvCxnSpPr>
        <xdr:cNvPr id="136" name="直線コネクタ 135"/>
        <xdr:cNvCxnSpPr/>
      </xdr:nvCxnSpPr>
      <xdr:spPr>
        <a:xfrm flipV="1">
          <a:off x="13004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6" name="円/楕円 145"/>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7"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8" name="円/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0" name="円/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1" name="テキスト ボックス 150"/>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63500</xdr:rowOff>
    </xdr:from>
    <xdr:to>
      <xdr:col>19</xdr:col>
      <xdr:colOff>6350</xdr:colOff>
      <xdr:row>18</xdr:row>
      <xdr:rowOff>165100</xdr:rowOff>
    </xdr:to>
    <xdr:sp macro="" textlink="">
      <xdr:nvSpPr>
        <xdr:cNvPr id="154" name="円/楕円 153"/>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149877</xdr:rowOff>
    </xdr:from>
    <xdr:ext cx="762000" cy="259045"/>
    <xdr:sp macro="" textlink="">
      <xdr:nvSpPr>
        <xdr:cNvPr id="155" name="テキスト ボックス 154"/>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臨時福祉給付金及び子育て世帯臨時特例給付金の支給や，入所児童数の増に伴う私立保育園費の増により，総額で前年度比</a:t>
          </a:r>
          <a:r>
            <a:rPr kumimoji="1" lang="en-US" altLang="ja-JP" sz="1300">
              <a:latin typeface="ＭＳ Ｐゴシック"/>
            </a:rPr>
            <a:t>26</a:t>
          </a:r>
          <a:r>
            <a:rPr kumimoji="1" lang="ja-JP" altLang="en-US" sz="1300">
              <a:latin typeface="ＭＳ Ｐゴシック"/>
            </a:rPr>
            <a:t>億円増の</a:t>
          </a:r>
          <a:r>
            <a:rPr kumimoji="1" lang="en-US" altLang="ja-JP" sz="1300">
              <a:latin typeface="ＭＳ Ｐゴシック"/>
            </a:rPr>
            <a:t>462</a:t>
          </a:r>
          <a:r>
            <a:rPr kumimoji="1" lang="ja-JP" altLang="en-US" sz="1300">
              <a:latin typeface="ＭＳ Ｐゴシック"/>
            </a:rPr>
            <a:t>億円となった。</a:t>
          </a:r>
        </a:p>
        <a:p>
          <a:r>
            <a:rPr kumimoji="1" lang="ja-JP" altLang="en-US" sz="1300">
              <a:latin typeface="ＭＳ Ｐゴシック"/>
            </a:rPr>
            <a:t>　類似団体平均を上回っていることから，引き続き，生活保護費等における就労支援の取組などを実施し，社会保障関係経費の抑制に努めていく。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50800</xdr:rowOff>
    </xdr:to>
    <xdr:cxnSp macro="">
      <xdr:nvCxnSpPr>
        <xdr:cNvPr id="190" name="直線コネクタ 189"/>
        <xdr:cNvCxnSpPr/>
      </xdr:nvCxnSpPr>
      <xdr:spPr>
        <a:xfrm>
          <a:off x="3987800" y="9940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124278</xdr:rowOff>
    </xdr:from>
    <xdr:to>
      <xdr:col>5</xdr:col>
      <xdr:colOff>549275</xdr:colOff>
      <xdr:row>57</xdr:row>
      <xdr:rowOff>167822</xdr:rowOff>
    </xdr:to>
    <xdr:cxnSp macro="">
      <xdr:nvCxnSpPr>
        <xdr:cNvPr id="193" name="直線コネクタ 192"/>
        <xdr:cNvCxnSpPr/>
      </xdr:nvCxnSpPr>
      <xdr:spPr>
        <a:xfrm>
          <a:off x="3098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124278</xdr:rowOff>
    </xdr:to>
    <xdr:cxnSp macro="">
      <xdr:nvCxnSpPr>
        <xdr:cNvPr id="196" name="直線コネクタ 195"/>
        <xdr:cNvCxnSpPr/>
      </xdr:nvCxnSpPr>
      <xdr:spPr>
        <a:xfrm>
          <a:off x="2209800" y="976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154215</xdr:rowOff>
    </xdr:from>
    <xdr:to>
      <xdr:col>3</xdr:col>
      <xdr:colOff>142875</xdr:colOff>
      <xdr:row>56</xdr:row>
      <xdr:rowOff>165100</xdr:rowOff>
    </xdr:to>
    <xdr:cxnSp macro="">
      <xdr:nvCxnSpPr>
        <xdr:cNvPr id="199" name="直線コネクタ 198"/>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9" name="円/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11" name="円/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13" name="円/楕円 212"/>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159855</xdr:rowOff>
    </xdr:from>
    <xdr:ext cx="762000" cy="259045"/>
    <xdr:sp macro="" textlink="">
      <xdr:nvSpPr>
        <xdr:cNvPr id="214" name="テキスト ボックス 213"/>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54627</xdr:rowOff>
    </xdr:from>
    <xdr:ext cx="762000" cy="259045"/>
    <xdr:sp macro="" textlink="">
      <xdr:nvSpPr>
        <xdr:cNvPr id="216" name="テキスト ボックス 215"/>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103415</xdr:rowOff>
    </xdr:from>
    <xdr:to>
      <xdr:col>1</xdr:col>
      <xdr:colOff>676275</xdr:colOff>
      <xdr:row>57</xdr:row>
      <xdr:rowOff>33565</xdr:rowOff>
    </xdr:to>
    <xdr:sp macro="" textlink="">
      <xdr:nvSpPr>
        <xdr:cNvPr id="217" name="円/楕円 216"/>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43742</xdr:rowOff>
    </xdr:from>
    <xdr:ext cx="762000" cy="259045"/>
    <xdr:sp macro="" textlink="">
      <xdr:nvSpPr>
        <xdr:cNvPr id="218" name="テキスト ボックス 217"/>
        <xdr:cNvSpPr txBox="1"/>
      </xdr:nvSpPr>
      <xdr:spPr>
        <a:xfrm>
          <a:off x="939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その他に係る経費については，維持補修費が総額で前年度比</a:t>
          </a:r>
          <a:r>
            <a:rPr kumimoji="1" lang="en-US" altLang="ja-JP" sz="1300">
              <a:latin typeface="ＭＳ Ｐゴシック"/>
            </a:rPr>
            <a:t>9000</a:t>
          </a:r>
          <a:r>
            <a:rPr kumimoji="1" lang="ja-JP" altLang="en-US" sz="1300">
              <a:latin typeface="ＭＳ Ｐゴシック"/>
            </a:rPr>
            <a:t>万円減の</a:t>
          </a:r>
          <a:r>
            <a:rPr kumimoji="1" lang="en-US" altLang="ja-JP" sz="1300">
              <a:latin typeface="ＭＳ Ｐゴシック"/>
            </a:rPr>
            <a:t>20</a:t>
          </a:r>
          <a:r>
            <a:rPr kumimoji="1" lang="ja-JP" altLang="en-US" sz="1300">
              <a:latin typeface="ＭＳ Ｐゴシック"/>
            </a:rPr>
            <a:t>億円，繰出金が総額で前年度比</a:t>
          </a:r>
          <a:r>
            <a:rPr kumimoji="1" lang="en-US" altLang="ja-JP" sz="1300">
              <a:latin typeface="ＭＳ Ｐゴシック"/>
            </a:rPr>
            <a:t>9</a:t>
          </a:r>
          <a:r>
            <a:rPr kumimoji="1" lang="ja-JP" altLang="en-US" sz="1300">
              <a:latin typeface="ＭＳ Ｐゴシック"/>
            </a:rPr>
            <a:t>億円増の</a:t>
          </a:r>
          <a:r>
            <a:rPr kumimoji="1" lang="en-US" altLang="ja-JP" sz="1300">
              <a:latin typeface="ＭＳ Ｐゴシック"/>
            </a:rPr>
            <a:t>125</a:t>
          </a:r>
          <a:r>
            <a:rPr kumimoji="1" lang="ja-JP" altLang="en-US" sz="1300">
              <a:latin typeface="ＭＳ Ｐゴシック"/>
            </a:rPr>
            <a:t>億円となった。繰出金については，高齢化の進展から保険給付費等が増額になったことにより，介護保険特別会計への繰出金が増額となったことが要因である。</a:t>
          </a:r>
        </a:p>
        <a:p>
          <a:r>
            <a:rPr kumimoji="1" lang="ja-JP" altLang="en-US" sz="1300">
              <a:latin typeface="ＭＳ Ｐゴシック"/>
            </a:rPr>
            <a:t>　類似団体の平均を下回っているが，引き続き，介護予防事業の取組みなどを実施し，給付費の抑制に努めていく。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54</xdr:row>
      <xdr:rowOff>127000</xdr:rowOff>
    </xdr:to>
    <xdr:cxnSp macro="">
      <xdr:nvCxnSpPr>
        <xdr:cNvPr id="251" name="直線コネクタ 250"/>
        <xdr:cNvCxnSpPr/>
      </xdr:nvCxnSpPr>
      <xdr:spPr>
        <a:xfrm flipV="1">
          <a:off x="15671800" y="937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134620</xdr:rowOff>
    </xdr:to>
    <xdr:cxnSp macro="">
      <xdr:nvCxnSpPr>
        <xdr:cNvPr id="254" name="直線コネクタ 253"/>
        <xdr:cNvCxnSpPr/>
      </xdr:nvCxnSpPr>
      <xdr:spPr>
        <a:xfrm flipV="1">
          <a:off x="14782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134620</xdr:rowOff>
    </xdr:to>
    <xdr:cxnSp macro="">
      <xdr:nvCxnSpPr>
        <xdr:cNvPr id="257" name="直線コネクタ 256"/>
        <xdr:cNvCxnSpPr/>
      </xdr:nvCxnSpPr>
      <xdr:spPr>
        <a:xfrm>
          <a:off x="13893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111760</xdr:rowOff>
    </xdr:to>
    <xdr:cxnSp macro="">
      <xdr:nvCxnSpPr>
        <xdr:cNvPr id="260" name="直線コネクタ 259"/>
        <xdr:cNvCxnSpPr/>
      </xdr:nvCxnSpPr>
      <xdr:spPr>
        <a:xfrm flipV="1">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70" name="円/楕円 269"/>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71"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4" name="円/楕円 273"/>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5" name="テキスト ボックス 274"/>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6" name="円/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8" name="円/楕円 277"/>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9" name="テキスト ボックス 278"/>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幼稚園就園奨励費補助金の制度拡充などに伴い，総額で前年度比</a:t>
          </a:r>
          <a:r>
            <a:rPr kumimoji="1" lang="en-US" altLang="ja-JP" sz="1300">
              <a:latin typeface="ＭＳ Ｐゴシック"/>
            </a:rPr>
            <a:t>5</a:t>
          </a:r>
          <a:r>
            <a:rPr kumimoji="1" lang="ja-JP" altLang="en-US" sz="1300">
              <a:latin typeface="ＭＳ Ｐゴシック"/>
            </a:rPr>
            <a:t>億円増の</a:t>
          </a:r>
          <a:r>
            <a:rPr kumimoji="1" lang="en-US" altLang="ja-JP" sz="1300">
              <a:latin typeface="ＭＳ Ｐゴシック"/>
            </a:rPr>
            <a:t>147</a:t>
          </a:r>
          <a:r>
            <a:rPr kumimoji="1" lang="ja-JP" altLang="en-US" sz="1300">
              <a:latin typeface="ＭＳ Ｐゴシック"/>
            </a:rPr>
            <a:t>億円となった。</a:t>
          </a:r>
        </a:p>
        <a:p>
          <a:r>
            <a:rPr kumimoji="1" lang="ja-JP" altLang="en-US" sz="1300">
              <a:latin typeface="ＭＳ Ｐゴシック"/>
            </a:rPr>
            <a:t>　引き続き，補助交付金については，必要性や効果などを継続的に検証し，見直しを図っていく。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31750</xdr:rowOff>
    </xdr:to>
    <xdr:cxnSp macro="">
      <xdr:nvCxnSpPr>
        <xdr:cNvPr id="312" name="直線コネクタ 311"/>
        <xdr:cNvCxnSpPr/>
      </xdr:nvCxnSpPr>
      <xdr:spPr>
        <a:xfrm>
          <a:off x="15671800" y="637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95250</xdr:rowOff>
    </xdr:to>
    <xdr:cxnSp macro="">
      <xdr:nvCxnSpPr>
        <xdr:cNvPr id="315" name="直線コネクタ 314"/>
        <xdr:cNvCxnSpPr/>
      </xdr:nvCxnSpPr>
      <xdr:spPr>
        <a:xfrm flipV="1">
          <a:off x="14782800" y="637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95250</xdr:rowOff>
    </xdr:from>
    <xdr:to>
      <xdr:col>21</xdr:col>
      <xdr:colOff>361950</xdr:colOff>
      <xdr:row>37</xdr:row>
      <xdr:rowOff>146050</xdr:rowOff>
    </xdr:to>
    <xdr:cxnSp macro="">
      <xdr:nvCxnSpPr>
        <xdr:cNvPr id="318" name="直線コネクタ 317"/>
        <xdr:cNvCxnSpPr/>
      </xdr:nvCxnSpPr>
      <xdr:spPr>
        <a:xfrm flipV="1">
          <a:off x="13893800" y="643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146050</xdr:rowOff>
    </xdr:from>
    <xdr:to>
      <xdr:col>20</xdr:col>
      <xdr:colOff>158750</xdr:colOff>
      <xdr:row>38</xdr:row>
      <xdr:rowOff>12700</xdr:rowOff>
    </xdr:to>
    <xdr:cxnSp macro="">
      <xdr:nvCxnSpPr>
        <xdr:cNvPr id="321" name="直線コネクタ 320"/>
        <xdr:cNvCxnSpPr/>
      </xdr:nvCxnSpPr>
      <xdr:spPr>
        <a:xfrm flipV="1">
          <a:off x="13004800" y="648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1" name="円/楕円 330"/>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32"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3" name="円/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44450</xdr:rowOff>
    </xdr:from>
    <xdr:to>
      <xdr:col>21</xdr:col>
      <xdr:colOff>412750</xdr:colOff>
      <xdr:row>37</xdr:row>
      <xdr:rowOff>146050</xdr:rowOff>
    </xdr:to>
    <xdr:sp macro="" textlink="">
      <xdr:nvSpPr>
        <xdr:cNvPr id="335" name="円/楕円 334"/>
        <xdr:cNvSpPr/>
      </xdr:nvSpPr>
      <xdr:spPr>
        <a:xfrm>
          <a:off x="14732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130827</xdr:rowOff>
    </xdr:from>
    <xdr:ext cx="762000" cy="259045"/>
    <xdr:sp macro="" textlink="">
      <xdr:nvSpPr>
        <xdr:cNvPr id="336" name="テキスト ボックス 335"/>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95250</xdr:rowOff>
    </xdr:from>
    <xdr:to>
      <xdr:col>20</xdr:col>
      <xdr:colOff>209550</xdr:colOff>
      <xdr:row>38</xdr:row>
      <xdr:rowOff>25400</xdr:rowOff>
    </xdr:to>
    <xdr:sp macro="" textlink="">
      <xdr:nvSpPr>
        <xdr:cNvPr id="337" name="円/楕円 336"/>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38" name="テキスト ボックス 337"/>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9" name="円/楕円 338"/>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40" name="テキスト ボックス 339"/>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クリーンパーク茂原整備事業債（Ｈ</a:t>
          </a:r>
          <a:r>
            <a:rPr kumimoji="1" lang="en-US" altLang="ja-JP" sz="1300">
              <a:latin typeface="ＭＳ Ｐゴシック"/>
            </a:rPr>
            <a:t>25</a:t>
          </a:r>
          <a:r>
            <a:rPr kumimoji="1" lang="ja-JP" altLang="en-US" sz="1300">
              <a:latin typeface="ＭＳ Ｐゴシック"/>
            </a:rPr>
            <a:t>償還完了分）など，過去の大型建設事業に係る市債償還の完了や市債発行額の抑制に伴い，前年度比</a:t>
          </a:r>
          <a:r>
            <a:rPr kumimoji="1" lang="en-US" altLang="ja-JP" sz="1300">
              <a:latin typeface="ＭＳ Ｐゴシック"/>
            </a:rPr>
            <a:t>10</a:t>
          </a:r>
          <a:r>
            <a:rPr kumimoji="1" lang="ja-JP" altLang="en-US" sz="1300">
              <a:latin typeface="ＭＳ Ｐゴシック"/>
            </a:rPr>
            <a:t>億円減の</a:t>
          </a:r>
          <a:r>
            <a:rPr kumimoji="1" lang="en-US" altLang="ja-JP" sz="1300">
              <a:latin typeface="ＭＳ Ｐゴシック"/>
            </a:rPr>
            <a:t>159</a:t>
          </a:r>
          <a:r>
            <a:rPr kumimoji="1" lang="ja-JP" altLang="en-US" sz="1300">
              <a:latin typeface="ＭＳ Ｐゴシック"/>
            </a:rPr>
            <a:t>億円となり，過去</a:t>
          </a:r>
          <a:r>
            <a:rPr kumimoji="1" lang="en-US" altLang="ja-JP" sz="1300">
              <a:latin typeface="ＭＳ Ｐゴシック"/>
            </a:rPr>
            <a:t>5</a:t>
          </a:r>
          <a:r>
            <a:rPr kumimoji="1" lang="ja-JP" altLang="en-US" sz="1300">
              <a:latin typeface="ＭＳ Ｐゴシック"/>
            </a:rPr>
            <a:t>年間で最小の</a:t>
          </a:r>
          <a:r>
            <a:rPr kumimoji="1" lang="en-US" altLang="ja-JP" sz="1300">
              <a:latin typeface="ＭＳ Ｐゴシック"/>
            </a:rPr>
            <a:t>150</a:t>
          </a:r>
          <a:r>
            <a:rPr kumimoji="1" lang="ja-JP" altLang="en-US" sz="1300">
              <a:latin typeface="ＭＳ Ｐゴシック"/>
            </a:rPr>
            <a:t>億円台となった。</a:t>
          </a:r>
        </a:p>
        <a:p>
          <a:r>
            <a:rPr kumimoji="1" lang="ja-JP" altLang="en-US" sz="1300">
              <a:latin typeface="ＭＳ Ｐゴシック"/>
            </a:rPr>
            <a:t>　引き続き，計画的な市債の発行などにより，公債費の抑制に努める。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49276</xdr:rowOff>
    </xdr:to>
    <xdr:cxnSp macro="">
      <xdr:nvCxnSpPr>
        <xdr:cNvPr id="371" name="直線コネクタ 370"/>
        <xdr:cNvCxnSpPr/>
      </xdr:nvCxnSpPr>
      <xdr:spPr>
        <a:xfrm flipV="1">
          <a:off x="3987800" y="129971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113285</xdr:rowOff>
    </xdr:to>
    <xdr:cxnSp macro="">
      <xdr:nvCxnSpPr>
        <xdr:cNvPr id="374" name="直線コネクタ 373"/>
        <xdr:cNvCxnSpPr/>
      </xdr:nvCxnSpPr>
      <xdr:spPr>
        <a:xfrm flipV="1">
          <a:off x="3098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113285</xdr:rowOff>
    </xdr:to>
    <xdr:cxnSp macro="">
      <xdr:nvCxnSpPr>
        <xdr:cNvPr id="377" name="直線コネクタ 376"/>
        <xdr:cNvCxnSpPr/>
      </xdr:nvCxnSpPr>
      <xdr:spPr>
        <a:xfrm>
          <a:off x="2209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113285</xdr:rowOff>
    </xdr:to>
    <xdr:cxnSp macro="">
      <xdr:nvCxnSpPr>
        <xdr:cNvPr id="380" name="直線コネクタ 379"/>
        <xdr:cNvCxnSpPr/>
      </xdr:nvCxnSpPr>
      <xdr:spPr>
        <a:xfrm flipV="1">
          <a:off x="1320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2" name="テキスト ボックス 38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4" name="テキスト ボックス 38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90" name="円/楕円 389"/>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91"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92" name="円/楕円 391"/>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93" name="テキスト ボックス 392"/>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4" name="円/楕円 393"/>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5" name="テキスト ボックス 394"/>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96" name="円/楕円 395"/>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7" name="テキスト ボックス 396"/>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8" name="円/楕円 39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9" name="テキスト ボックス 39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人件費及び物件費の影響により，類似団体の平均を上回っていることから，定員の適正化や内部努力の徹底を図り，経費の縮減や事業の効率化を進めていく。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78</xdr:row>
      <xdr:rowOff>123189</xdr:rowOff>
    </xdr:to>
    <xdr:cxnSp macro="">
      <xdr:nvCxnSpPr>
        <xdr:cNvPr id="432" name="直線コネクタ 431"/>
        <xdr:cNvCxnSpPr/>
      </xdr:nvCxnSpPr>
      <xdr:spPr>
        <a:xfrm>
          <a:off x="15671800" y="134772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165100</xdr:rowOff>
    </xdr:to>
    <xdr:cxnSp macro="">
      <xdr:nvCxnSpPr>
        <xdr:cNvPr id="435" name="直線コネクタ 434"/>
        <xdr:cNvCxnSpPr/>
      </xdr:nvCxnSpPr>
      <xdr:spPr>
        <a:xfrm flipV="1">
          <a:off x="14782800" y="13477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78</xdr:row>
      <xdr:rowOff>165100</xdr:rowOff>
    </xdr:to>
    <xdr:cxnSp macro="">
      <xdr:nvCxnSpPr>
        <xdr:cNvPr id="438" name="直線コネクタ 437"/>
        <xdr:cNvCxnSpPr/>
      </xdr:nvCxnSpPr>
      <xdr:spPr>
        <a:xfrm>
          <a:off x="13893800" y="13450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77470</xdr:rowOff>
    </xdr:from>
    <xdr:to>
      <xdr:col>20</xdr:col>
      <xdr:colOff>158750</xdr:colOff>
      <xdr:row>79</xdr:row>
      <xdr:rowOff>5080</xdr:rowOff>
    </xdr:to>
    <xdr:cxnSp macro="">
      <xdr:nvCxnSpPr>
        <xdr:cNvPr id="441" name="直線コネクタ 440"/>
        <xdr:cNvCxnSpPr/>
      </xdr:nvCxnSpPr>
      <xdr:spPr>
        <a:xfrm flipV="1">
          <a:off x="13004800" y="13450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51" name="円/楕円 450"/>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52"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3" name="円/楕円 452"/>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4" name="テキスト ボックス 45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55" name="円/楕円 454"/>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56" name="テキスト ボックス 455"/>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57" name="円/楕円 456"/>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113047</xdr:rowOff>
    </xdr:from>
    <xdr:ext cx="762000" cy="259045"/>
    <xdr:sp macro="" textlink="">
      <xdr:nvSpPr>
        <xdr:cNvPr id="458" name="テキスト ボックス 457"/>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125730</xdr:rowOff>
    </xdr:from>
    <xdr:to>
      <xdr:col>19</xdr:col>
      <xdr:colOff>6350</xdr:colOff>
      <xdr:row>79</xdr:row>
      <xdr:rowOff>55880</xdr:rowOff>
    </xdr:to>
    <xdr:sp macro="" textlink="">
      <xdr:nvSpPr>
        <xdr:cNvPr id="459" name="円/楕円 458"/>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40657</xdr:rowOff>
    </xdr:from>
    <xdr:ext cx="762000" cy="259045"/>
    <xdr:sp macro="" textlink="">
      <xdr:nvSpPr>
        <xdr:cNvPr id="460" name="テキスト ボックス 459"/>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栃木県宇都宮市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15839</xdr:rowOff>
    </xdr:from>
    <xdr:to>
      <xdr:col>4</xdr:col>
      <xdr:colOff>1117600</xdr:colOff>
      <xdr:row>18</xdr:row>
      <xdr:rowOff>79390</xdr:rowOff>
    </xdr:to>
    <xdr:cxnSp macro="">
      <xdr:nvCxnSpPr>
        <xdr:cNvPr id="48" name="直線コネクタ 47"/>
        <xdr:cNvCxnSpPr/>
      </xdr:nvCxnSpPr>
      <xdr:spPr bwMode="auto">
        <a:xfrm flipV="1">
          <a:off x="5003800" y="3149564"/>
          <a:ext cx="6477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110663</xdr:rowOff>
    </xdr:from>
    <xdr:to>
      <xdr:col>4</xdr:col>
      <xdr:colOff>469900</xdr:colOff>
      <xdr:row>18</xdr:row>
      <xdr:rowOff>79390</xdr:rowOff>
    </xdr:to>
    <xdr:cxnSp macro="">
      <xdr:nvCxnSpPr>
        <xdr:cNvPr id="51" name="直線コネクタ 50"/>
        <xdr:cNvCxnSpPr/>
      </xdr:nvCxnSpPr>
      <xdr:spPr bwMode="auto">
        <a:xfrm>
          <a:off x="4305300" y="3072938"/>
          <a:ext cx="698500" cy="140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15885</xdr:rowOff>
    </xdr:from>
    <xdr:to>
      <xdr:col>3</xdr:col>
      <xdr:colOff>904875</xdr:colOff>
      <xdr:row>17</xdr:row>
      <xdr:rowOff>110663</xdr:rowOff>
    </xdr:to>
    <xdr:cxnSp macro="">
      <xdr:nvCxnSpPr>
        <xdr:cNvPr id="54" name="直線コネクタ 53"/>
        <xdr:cNvCxnSpPr/>
      </xdr:nvCxnSpPr>
      <xdr:spPr bwMode="auto">
        <a:xfrm>
          <a:off x="3606800" y="2978160"/>
          <a:ext cx="698500" cy="94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126299</xdr:rowOff>
    </xdr:from>
    <xdr:to>
      <xdr:col>3</xdr:col>
      <xdr:colOff>206375</xdr:colOff>
      <xdr:row>17</xdr:row>
      <xdr:rowOff>15885</xdr:rowOff>
    </xdr:to>
    <xdr:cxnSp macro="">
      <xdr:nvCxnSpPr>
        <xdr:cNvPr id="57" name="直線コネクタ 56"/>
        <xdr:cNvCxnSpPr/>
      </xdr:nvCxnSpPr>
      <xdr:spPr bwMode="auto">
        <a:xfrm>
          <a:off x="2908300" y="2917124"/>
          <a:ext cx="6985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136489</xdr:rowOff>
    </xdr:from>
    <xdr:to>
      <xdr:col>5</xdr:col>
      <xdr:colOff>34925</xdr:colOff>
      <xdr:row>18</xdr:row>
      <xdr:rowOff>66639</xdr:rowOff>
    </xdr:to>
    <xdr:sp macro="" textlink="">
      <xdr:nvSpPr>
        <xdr:cNvPr id="67" name="円/楕円 66"/>
        <xdr:cNvSpPr/>
      </xdr:nvSpPr>
      <xdr:spPr bwMode="auto">
        <a:xfrm>
          <a:off x="5600700" y="309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108566</xdr:rowOff>
    </xdr:from>
    <xdr:ext cx="762000" cy="259045"/>
    <xdr:sp macro="" textlink="">
      <xdr:nvSpPr>
        <xdr:cNvPr id="68" name="人口1人当たり決算額の推移該当値テキスト130"/>
        <xdr:cNvSpPr txBox="1"/>
      </xdr:nvSpPr>
      <xdr:spPr>
        <a:xfrm>
          <a:off x="5740400" y="307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28590</xdr:rowOff>
    </xdr:from>
    <xdr:to>
      <xdr:col>4</xdr:col>
      <xdr:colOff>520700</xdr:colOff>
      <xdr:row>18</xdr:row>
      <xdr:rowOff>130191</xdr:rowOff>
    </xdr:to>
    <xdr:sp macro="" textlink="">
      <xdr:nvSpPr>
        <xdr:cNvPr id="69" name="円/楕円 68"/>
        <xdr:cNvSpPr/>
      </xdr:nvSpPr>
      <xdr:spPr bwMode="auto">
        <a:xfrm>
          <a:off x="49530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114967</xdr:rowOff>
    </xdr:from>
    <xdr:ext cx="736600" cy="259045"/>
    <xdr:sp macro="" textlink="">
      <xdr:nvSpPr>
        <xdr:cNvPr id="70" name="テキスト ボックス 69"/>
        <xdr:cNvSpPr txBox="1"/>
      </xdr:nvSpPr>
      <xdr:spPr>
        <a:xfrm>
          <a:off x="4622800" y="324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59863</xdr:rowOff>
    </xdr:from>
    <xdr:to>
      <xdr:col>3</xdr:col>
      <xdr:colOff>955675</xdr:colOff>
      <xdr:row>17</xdr:row>
      <xdr:rowOff>161463</xdr:rowOff>
    </xdr:to>
    <xdr:sp macro="" textlink="">
      <xdr:nvSpPr>
        <xdr:cNvPr id="71" name="円/楕円 70"/>
        <xdr:cNvSpPr/>
      </xdr:nvSpPr>
      <xdr:spPr bwMode="auto">
        <a:xfrm>
          <a:off x="4254500" y="302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146240</xdr:rowOff>
    </xdr:from>
    <xdr:ext cx="762000" cy="259045"/>
    <xdr:sp macro="" textlink="">
      <xdr:nvSpPr>
        <xdr:cNvPr id="72" name="テキスト ボックス 71"/>
        <xdr:cNvSpPr txBox="1"/>
      </xdr:nvSpPr>
      <xdr:spPr>
        <a:xfrm>
          <a:off x="3924300" y="31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136535</xdr:rowOff>
    </xdr:from>
    <xdr:to>
      <xdr:col>3</xdr:col>
      <xdr:colOff>257175</xdr:colOff>
      <xdr:row>17</xdr:row>
      <xdr:rowOff>66685</xdr:rowOff>
    </xdr:to>
    <xdr:sp macro="" textlink="">
      <xdr:nvSpPr>
        <xdr:cNvPr id="73" name="円/楕円 72"/>
        <xdr:cNvSpPr/>
      </xdr:nvSpPr>
      <xdr:spPr bwMode="auto">
        <a:xfrm>
          <a:off x="3556000" y="292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51462</xdr:rowOff>
    </xdr:from>
    <xdr:ext cx="762000" cy="259045"/>
    <xdr:sp macro="" textlink="">
      <xdr:nvSpPr>
        <xdr:cNvPr id="74" name="テキスト ボックス 73"/>
        <xdr:cNvSpPr txBox="1"/>
      </xdr:nvSpPr>
      <xdr:spPr>
        <a:xfrm>
          <a:off x="3225800" y="301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75499</xdr:rowOff>
    </xdr:from>
    <xdr:to>
      <xdr:col>2</xdr:col>
      <xdr:colOff>692150</xdr:colOff>
      <xdr:row>17</xdr:row>
      <xdr:rowOff>5649</xdr:rowOff>
    </xdr:to>
    <xdr:sp macro="" textlink="">
      <xdr:nvSpPr>
        <xdr:cNvPr id="75" name="円/楕円 74"/>
        <xdr:cNvSpPr/>
      </xdr:nvSpPr>
      <xdr:spPr bwMode="auto">
        <a:xfrm>
          <a:off x="2857500" y="286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161876</xdr:rowOff>
    </xdr:from>
    <xdr:ext cx="762000" cy="259045"/>
    <xdr:sp macro="" textlink="">
      <xdr:nvSpPr>
        <xdr:cNvPr id="76" name="テキスト ボックス 75"/>
        <xdr:cNvSpPr txBox="1"/>
      </xdr:nvSpPr>
      <xdr:spPr>
        <a:xfrm>
          <a:off x="2527300" y="295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199695</xdr:rowOff>
    </xdr:from>
    <xdr:to>
      <xdr:col>4</xdr:col>
      <xdr:colOff>1117600</xdr:colOff>
      <xdr:row>35</xdr:row>
      <xdr:rowOff>273076</xdr:rowOff>
    </xdr:to>
    <xdr:cxnSp macro="">
      <xdr:nvCxnSpPr>
        <xdr:cNvPr id="109" name="直線コネクタ 108"/>
        <xdr:cNvCxnSpPr/>
      </xdr:nvCxnSpPr>
      <xdr:spPr bwMode="auto">
        <a:xfrm>
          <a:off x="5003800" y="6810045"/>
          <a:ext cx="647700" cy="7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119609</xdr:rowOff>
    </xdr:from>
    <xdr:to>
      <xdr:col>4</xdr:col>
      <xdr:colOff>469900</xdr:colOff>
      <xdr:row>35</xdr:row>
      <xdr:rowOff>199695</xdr:rowOff>
    </xdr:to>
    <xdr:cxnSp macro="">
      <xdr:nvCxnSpPr>
        <xdr:cNvPr id="112" name="直線コネクタ 111"/>
        <xdr:cNvCxnSpPr/>
      </xdr:nvCxnSpPr>
      <xdr:spPr bwMode="auto">
        <a:xfrm>
          <a:off x="4305300" y="6729959"/>
          <a:ext cx="698500" cy="8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66916</xdr:rowOff>
    </xdr:from>
    <xdr:to>
      <xdr:col>3</xdr:col>
      <xdr:colOff>904875</xdr:colOff>
      <xdr:row>35</xdr:row>
      <xdr:rowOff>119609</xdr:rowOff>
    </xdr:to>
    <xdr:cxnSp macro="">
      <xdr:nvCxnSpPr>
        <xdr:cNvPr id="115" name="直線コネクタ 114"/>
        <xdr:cNvCxnSpPr/>
      </xdr:nvCxnSpPr>
      <xdr:spPr bwMode="auto">
        <a:xfrm>
          <a:off x="3606800" y="6677266"/>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22301</xdr:rowOff>
    </xdr:from>
    <xdr:to>
      <xdr:col>3</xdr:col>
      <xdr:colOff>206375</xdr:colOff>
      <xdr:row>35</xdr:row>
      <xdr:rowOff>66916</xdr:rowOff>
    </xdr:to>
    <xdr:cxnSp macro="">
      <xdr:nvCxnSpPr>
        <xdr:cNvPr id="118" name="直線コネクタ 117"/>
        <xdr:cNvCxnSpPr/>
      </xdr:nvCxnSpPr>
      <xdr:spPr bwMode="auto">
        <a:xfrm>
          <a:off x="2908300" y="6632651"/>
          <a:ext cx="6985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222276</xdr:rowOff>
    </xdr:from>
    <xdr:to>
      <xdr:col>5</xdr:col>
      <xdr:colOff>34925</xdr:colOff>
      <xdr:row>35</xdr:row>
      <xdr:rowOff>323876</xdr:rowOff>
    </xdr:to>
    <xdr:sp macro="" textlink="">
      <xdr:nvSpPr>
        <xdr:cNvPr id="128" name="円/楕円 127"/>
        <xdr:cNvSpPr/>
      </xdr:nvSpPr>
      <xdr:spPr bwMode="auto">
        <a:xfrm>
          <a:off x="5600700" y="683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194353</xdr:rowOff>
    </xdr:from>
    <xdr:ext cx="762000" cy="259045"/>
    <xdr:sp macro="" textlink="">
      <xdr:nvSpPr>
        <xdr:cNvPr id="129" name="人口1人当たり決算額の推移該当値テキスト445"/>
        <xdr:cNvSpPr txBox="1"/>
      </xdr:nvSpPr>
      <xdr:spPr>
        <a:xfrm>
          <a:off x="57404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148895</xdr:rowOff>
    </xdr:from>
    <xdr:to>
      <xdr:col>4</xdr:col>
      <xdr:colOff>520700</xdr:colOff>
      <xdr:row>35</xdr:row>
      <xdr:rowOff>250495</xdr:rowOff>
    </xdr:to>
    <xdr:sp macro="" textlink="">
      <xdr:nvSpPr>
        <xdr:cNvPr id="130" name="円/楕円 129"/>
        <xdr:cNvSpPr/>
      </xdr:nvSpPr>
      <xdr:spPr bwMode="auto">
        <a:xfrm>
          <a:off x="4953000" y="675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235272</xdr:rowOff>
    </xdr:from>
    <xdr:ext cx="736600" cy="259045"/>
    <xdr:sp macro="" textlink="">
      <xdr:nvSpPr>
        <xdr:cNvPr id="131" name="テキスト ボックス 130"/>
        <xdr:cNvSpPr txBox="1"/>
      </xdr:nvSpPr>
      <xdr:spPr>
        <a:xfrm>
          <a:off x="4622800" y="684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68809</xdr:rowOff>
    </xdr:from>
    <xdr:to>
      <xdr:col>3</xdr:col>
      <xdr:colOff>955675</xdr:colOff>
      <xdr:row>35</xdr:row>
      <xdr:rowOff>170409</xdr:rowOff>
    </xdr:to>
    <xdr:sp macro="" textlink="">
      <xdr:nvSpPr>
        <xdr:cNvPr id="132" name="円/楕円 131"/>
        <xdr:cNvSpPr/>
      </xdr:nvSpPr>
      <xdr:spPr bwMode="auto">
        <a:xfrm>
          <a:off x="4254500" y="66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155186</xdr:rowOff>
    </xdr:from>
    <xdr:ext cx="762000" cy="259045"/>
    <xdr:sp macro="" textlink="">
      <xdr:nvSpPr>
        <xdr:cNvPr id="133" name="テキスト ボックス 132"/>
        <xdr:cNvSpPr txBox="1"/>
      </xdr:nvSpPr>
      <xdr:spPr>
        <a:xfrm>
          <a:off x="3924300" y="676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16116</xdr:rowOff>
    </xdr:from>
    <xdr:to>
      <xdr:col>3</xdr:col>
      <xdr:colOff>257175</xdr:colOff>
      <xdr:row>35</xdr:row>
      <xdr:rowOff>117716</xdr:rowOff>
    </xdr:to>
    <xdr:sp macro="" textlink="">
      <xdr:nvSpPr>
        <xdr:cNvPr id="134" name="円/楕円 133"/>
        <xdr:cNvSpPr/>
      </xdr:nvSpPr>
      <xdr:spPr bwMode="auto">
        <a:xfrm>
          <a:off x="3556000" y="662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102493</xdr:rowOff>
    </xdr:from>
    <xdr:ext cx="762000" cy="259045"/>
    <xdr:sp macro="" textlink="">
      <xdr:nvSpPr>
        <xdr:cNvPr id="135" name="テキスト ボックス 134"/>
        <xdr:cNvSpPr txBox="1"/>
      </xdr:nvSpPr>
      <xdr:spPr>
        <a:xfrm>
          <a:off x="3225800" y="67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314401</xdr:rowOff>
    </xdr:from>
    <xdr:to>
      <xdr:col>2</xdr:col>
      <xdr:colOff>692150</xdr:colOff>
      <xdr:row>35</xdr:row>
      <xdr:rowOff>73101</xdr:rowOff>
    </xdr:to>
    <xdr:sp macro="" textlink="">
      <xdr:nvSpPr>
        <xdr:cNvPr id="136" name="円/楕円 135"/>
        <xdr:cNvSpPr/>
      </xdr:nvSpPr>
      <xdr:spPr bwMode="auto">
        <a:xfrm>
          <a:off x="2857500" y="658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57878</xdr:rowOff>
    </xdr:from>
    <xdr:ext cx="762000" cy="259045"/>
    <xdr:sp macro="" textlink="">
      <xdr:nvSpPr>
        <xdr:cNvPr id="137" name="テキスト ボックス 136"/>
        <xdr:cNvSpPr txBox="1"/>
      </xdr:nvSpPr>
      <xdr:spPr>
        <a:xfrm>
          <a:off x="2527300" y="666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年度以降は，市税の増収などに伴い，基金の涵養に努めてきたことから増加している。</a:t>
          </a:r>
        </a:p>
        <a:p>
          <a:r>
            <a:rPr kumimoji="1" lang="ja-JP" altLang="en-US" sz="1200">
              <a:latin typeface="ＭＳ ゴシック" pitchFamily="49" charset="-128"/>
              <a:ea typeface="ＭＳ ゴシック" pitchFamily="49" charset="-128"/>
            </a:rPr>
            <a:t>　実質収支は，経験的に望ましいとされる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％の間にあり，引き続き収支のバランスが取れている状況である。</a:t>
          </a:r>
        </a:p>
        <a:p>
          <a:r>
            <a:rPr kumimoji="1" lang="ja-JP" altLang="en-US" sz="1200">
              <a:latin typeface="ＭＳ ゴシック" pitchFamily="49" charset="-128"/>
              <a:ea typeface="ＭＳ ゴシック" pitchFamily="49" charset="-128"/>
            </a:rPr>
            <a:t>　実質単年度収支は，「積立金の取崩し額」に相当する金額（</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億円）を，公共施設等整備基金へ積み立てており，実際は黒字となっている。</a:t>
          </a:r>
        </a:p>
        <a:p>
          <a:r>
            <a:rPr kumimoji="1" lang="ja-JP" altLang="en-US" sz="1200">
              <a:latin typeface="ＭＳ ゴシック" pitchFamily="49" charset="-128"/>
              <a:ea typeface="ＭＳ ゴシック" pitchFamily="49" charset="-128"/>
            </a:rPr>
            <a:t>　今後も，分析結果を踏まえ，歳入の確保と経費の抑制に努め，財政の健全化に取り組んでいく。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一般会計をはじめ，公営企業を含む特別会計すべてが黒字または収支均衡となっている。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企業債の元利償還金の減少により流動資産が増加したことなどから，黒字額が増加した。また，土地取得事業特別会計において，販売用土地に係る市債残高が減少したことから，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元利償還金について，クリーンパーク茂原整備事業債（Ｈ</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償還完了分）及び，消防緊急通信指令システム整備事業債など，過去の大型建設事業に係る市債償還の完了に伴い，前年度より約</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億円減少した。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公営企業債の元利償還金に対する繰入金は，下水道事業会計における分流式下水道に要する経費（汚水公費）が減少したことなどから，前年度より約</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億円減少した。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算入公債費等は，平成</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年度の一般廃棄物処理事業債の償還終了に伴う元利償還金の減少により，基準財政需要額に算入された公債費が減少したことなどから，前年度より約</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千万円減少した。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その結果，実質公債費比率の分子は前年度より約</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億円減少している。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今後とも，公債費が将来の財政運営の大きな負担とならないよう，プライマリーバランスの黒字化を念頭に，元金償還額以内の市債発行を図ることで，市債残高の抑制に努める。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一般会計等に係る地方債残高は</a:t>
          </a:r>
          <a:r>
            <a:rPr lang="ja-JP" altLang="en-US" sz="1000" b="0" i="0" baseline="0">
              <a:solidFill>
                <a:schemeClr val="dk1"/>
              </a:solidFill>
              <a:effectLst/>
              <a:latin typeface="+mn-lt"/>
              <a:ea typeface="+mn-ea"/>
              <a:cs typeface="+mn-cs"/>
            </a:rPr>
            <a:t>，クリーンパーク茂原整備事業債（Ｈ</a:t>
          </a:r>
          <a:r>
            <a:rPr lang="en-US" altLang="ja-JP" sz="1000" b="0" i="0" baseline="0">
              <a:solidFill>
                <a:schemeClr val="dk1"/>
              </a:solidFill>
              <a:effectLst/>
              <a:latin typeface="+mn-lt"/>
              <a:ea typeface="+mn-ea"/>
              <a:cs typeface="+mn-cs"/>
            </a:rPr>
            <a:t>26</a:t>
          </a:r>
          <a:r>
            <a:rPr lang="ja-JP" altLang="en-US" sz="1000" b="0" i="0" baseline="0">
              <a:solidFill>
                <a:schemeClr val="dk1"/>
              </a:solidFill>
              <a:effectLst/>
              <a:latin typeface="+mn-lt"/>
              <a:ea typeface="+mn-ea"/>
              <a:cs typeface="+mn-cs"/>
            </a:rPr>
            <a:t>償還完了分）及び，リサイクルプラザ整備事業債など</a:t>
          </a:r>
          <a:r>
            <a:rPr lang="ja-JP" altLang="ja-JP" sz="1000" b="0" i="0" baseline="0">
              <a:solidFill>
                <a:schemeClr val="dk1"/>
              </a:solidFill>
              <a:effectLst/>
              <a:latin typeface="+mn-lt"/>
              <a:ea typeface="+mn-ea"/>
              <a:cs typeface="+mn-cs"/>
            </a:rPr>
            <a:t>過去の大型建設事業に係る市債償還の完了に伴い，前年度より約</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億円減少した。</a:t>
          </a:r>
          <a:endParaRPr lang="ja-JP" altLang="ja-JP" sz="1000">
            <a:effectLst/>
          </a:endParaRPr>
        </a:p>
        <a:p>
          <a:pPr rtl="0"/>
          <a:r>
            <a:rPr lang="ja-JP" altLang="ja-JP" sz="1000" b="0" i="0" baseline="0">
              <a:solidFill>
                <a:schemeClr val="dk1"/>
              </a:solidFill>
              <a:effectLst/>
              <a:latin typeface="+mn-lt"/>
              <a:ea typeface="+mn-ea"/>
              <a:cs typeface="+mn-cs"/>
            </a:rPr>
            <a:t>　公営企業債等繰入見込額は，水道事業，下水道事業，中央卸売市場事業における公営企業債残高が減少したことにより，前年度より約</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億円減少した。</a:t>
          </a:r>
          <a:endParaRPr lang="ja-JP" altLang="ja-JP" sz="1000">
            <a:effectLst/>
          </a:endParaRPr>
        </a:p>
        <a:p>
          <a:pPr rtl="0"/>
          <a:r>
            <a:rPr lang="ja-JP" altLang="ja-JP" sz="1000" b="0" i="0" baseline="0">
              <a:solidFill>
                <a:schemeClr val="dk1"/>
              </a:solidFill>
              <a:effectLst/>
              <a:latin typeface="+mn-lt"/>
              <a:ea typeface="+mn-ea"/>
              <a:cs typeface="+mn-cs"/>
            </a:rPr>
            <a:t>　また，</a:t>
          </a:r>
          <a:r>
            <a:rPr lang="ja-JP" altLang="en-US" sz="1000" b="0" i="0" baseline="0">
              <a:solidFill>
                <a:schemeClr val="dk1"/>
              </a:solidFill>
              <a:effectLst/>
              <a:latin typeface="+mn-lt"/>
              <a:ea typeface="+mn-ea"/>
              <a:cs typeface="+mn-cs"/>
            </a:rPr>
            <a:t>退職手当支給対象人数</a:t>
          </a:r>
          <a:r>
            <a:rPr lang="ja-JP" altLang="ja-JP" sz="1000" b="0" i="0" baseline="0">
              <a:solidFill>
                <a:schemeClr val="dk1"/>
              </a:solidFill>
              <a:effectLst/>
              <a:latin typeface="+mn-lt"/>
              <a:ea typeface="+mn-ea"/>
              <a:cs typeface="+mn-cs"/>
            </a:rPr>
            <a:t>の減により，退職手当負担見込額が減少し</a:t>
          </a:r>
          <a:r>
            <a:rPr lang="ja-JP" altLang="en-US" sz="1000" b="0" i="0" baseline="0">
              <a:solidFill>
                <a:schemeClr val="dk1"/>
              </a:solidFill>
              <a:effectLst/>
              <a:latin typeface="+mn-lt"/>
              <a:ea typeface="+mn-ea"/>
              <a:cs typeface="+mn-cs"/>
            </a:rPr>
            <a:t>た</a:t>
          </a:r>
          <a:r>
            <a:rPr lang="ja-JP" altLang="ja-JP" sz="1000" b="0" i="0" baseline="0">
              <a:solidFill>
                <a:schemeClr val="dk1"/>
              </a:solidFill>
              <a:effectLst/>
              <a:latin typeface="+mn-lt"/>
              <a:ea typeface="+mn-ea"/>
              <a:cs typeface="+mn-cs"/>
            </a:rPr>
            <a:t>ことなどから，「将来負担額」全体は，毎年減少している。</a:t>
          </a:r>
          <a:endParaRPr lang="ja-JP" altLang="ja-JP" sz="1000">
            <a:effectLst/>
          </a:endParaRPr>
        </a:p>
        <a:p>
          <a:pPr rtl="0"/>
          <a:r>
            <a:rPr lang="ja-JP" altLang="ja-JP" sz="1000" b="0" i="0" baseline="0">
              <a:solidFill>
                <a:schemeClr val="dk1"/>
              </a:solidFill>
              <a:effectLst/>
              <a:latin typeface="+mn-lt"/>
              <a:ea typeface="+mn-ea"/>
              <a:cs typeface="+mn-cs"/>
            </a:rPr>
            <a:t>　将来負担額に充当可能な財源である基金は，決算剰余金などを活用し，計画的に積み立てていることから増加している。</a:t>
          </a:r>
          <a:endParaRPr lang="ja-JP" altLang="ja-JP" sz="1000">
            <a:effectLst/>
          </a:endParaRPr>
        </a:p>
        <a:p>
          <a:pPr rtl="0"/>
          <a:r>
            <a:rPr lang="ja-JP" altLang="ja-JP" sz="1000" b="0" i="0" baseline="0">
              <a:solidFill>
                <a:schemeClr val="dk1"/>
              </a:solidFill>
              <a:effectLst/>
              <a:latin typeface="+mn-lt"/>
              <a:ea typeface="+mn-ea"/>
              <a:cs typeface="+mn-cs"/>
            </a:rPr>
            <a:t>　基準財政需要額算入見込額は，需要額の算定における流域下水道及び公共下水道事業などに係る地方債残高の減少により，算入見込額が減少した。</a:t>
          </a:r>
          <a:endParaRPr lang="ja-JP" altLang="ja-JP" sz="1000">
            <a:effectLst/>
          </a:endParaRPr>
        </a:p>
        <a:p>
          <a:pPr rtl="0"/>
          <a:r>
            <a:rPr lang="ja-JP" altLang="ja-JP" sz="1000" b="0" i="0" baseline="0">
              <a:solidFill>
                <a:schemeClr val="dk1"/>
              </a:solidFill>
              <a:effectLst/>
              <a:latin typeface="+mn-lt"/>
              <a:ea typeface="+mn-ea"/>
              <a:cs typeface="+mn-cs"/>
            </a:rPr>
            <a:t>　その結果，「充当可能財源等」全体は減少したが，「将来負担額」全体も減少したことから，差引きした額である将来負担比率の分子は減少している。</a:t>
          </a:r>
          <a:endParaRPr lang="ja-JP" altLang="ja-JP" sz="10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　今後については，プライマリーバランスの黒字化を念頭に，元金償還額以内の市債発行を図ることで，市債残高を抑制していくことに加え，将来の行政需要や年度間の財政調整に的確に対応し，財政運営の長期的な安定性を確保するため，</a:t>
          </a:r>
          <a:r>
            <a:rPr kumimoji="1" lang="ja-JP" altLang="ja-JP" sz="1000">
              <a:solidFill>
                <a:schemeClr val="dk1"/>
              </a:solidFill>
              <a:effectLst/>
              <a:latin typeface="+mn-lt"/>
              <a:ea typeface="+mn-ea"/>
              <a:cs typeface="+mn-cs"/>
            </a:rPr>
            <a:t>基金の涵養に努め</a:t>
          </a:r>
          <a:r>
            <a:rPr kumimoji="1" lang="ja-JP" altLang="en-US" sz="1000">
              <a:solidFill>
                <a:schemeClr val="dk1"/>
              </a:solidFill>
              <a:effectLst/>
              <a:latin typeface="+mn-lt"/>
              <a:ea typeface="+mn-ea"/>
              <a:cs typeface="+mn-cs"/>
            </a:rPr>
            <a:t>ていくことなどにより，</a:t>
          </a:r>
          <a:r>
            <a:rPr lang="ja-JP" altLang="ja-JP" sz="1000" b="0" i="0" baseline="0">
              <a:solidFill>
                <a:schemeClr val="dk1"/>
              </a:solidFill>
              <a:effectLst/>
              <a:latin typeface="+mn-lt"/>
              <a:ea typeface="+mn-ea"/>
              <a:cs typeface="+mn-cs"/>
            </a:rPr>
            <a:t>将来負担を抑制し，財政の健全化に努めていく。</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198696454</v>
      </c>
      <c r="BO4" s="349"/>
      <c r="BP4" s="349"/>
      <c r="BQ4" s="349"/>
      <c r="BR4" s="349"/>
      <c r="BS4" s="349"/>
      <c r="BT4" s="349"/>
      <c r="BU4" s="350"/>
      <c r="BV4" s="348">
        <v>191415685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192436840</v>
      </c>
      <c r="BO5" s="386"/>
      <c r="BP5" s="386"/>
      <c r="BQ5" s="386"/>
      <c r="BR5" s="386"/>
      <c r="BS5" s="386"/>
      <c r="BT5" s="386"/>
      <c r="BU5" s="387"/>
      <c r="BV5" s="385">
        <v>185396818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90.4</v>
      </c>
      <c r="CU5" s="383"/>
      <c r="CV5" s="383"/>
      <c r="CW5" s="383"/>
      <c r="CX5" s="383"/>
      <c r="CY5" s="383"/>
      <c r="CZ5" s="383"/>
      <c r="DA5" s="384"/>
      <c r="DB5" s="382">
        <v>90.8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6259614</v>
      </c>
      <c r="BO6" s="386"/>
      <c r="BP6" s="386"/>
      <c r="BQ6" s="386"/>
      <c r="BR6" s="386"/>
      <c r="BS6" s="386"/>
      <c r="BT6" s="386"/>
      <c r="BU6" s="387"/>
      <c r="BV6" s="385">
        <v>6018867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96.5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1763861</v>
      </c>
      <c r="BO7" s="386"/>
      <c r="BP7" s="386"/>
      <c r="BQ7" s="386"/>
      <c r="BR7" s="386"/>
      <c r="BS7" s="386"/>
      <c r="BT7" s="386"/>
      <c r="BU7" s="387"/>
      <c r="BV7" s="385">
        <v>1522483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102512050</v>
      </c>
      <c r="CU7" s="386"/>
      <c r="CV7" s="386"/>
      <c r="CW7" s="386"/>
      <c r="CX7" s="386"/>
      <c r="CY7" s="386"/>
      <c r="CZ7" s="386"/>
      <c r="DA7" s="387"/>
      <c r="DB7" s="385">
        <v>102381086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4495753</v>
      </c>
      <c r="BO8" s="386"/>
      <c r="BP8" s="386"/>
      <c r="BQ8" s="386"/>
      <c r="BR8" s="386"/>
      <c r="BS8" s="386"/>
      <c r="BT8" s="386"/>
      <c r="BU8" s="387"/>
      <c r="BV8" s="385">
        <v>4496384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511739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-631</v>
      </c>
      <c r="BO9" s="386"/>
      <c r="BP9" s="386"/>
      <c r="BQ9" s="386"/>
      <c r="BR9" s="386"/>
      <c r="BS9" s="386"/>
      <c r="BT9" s="386"/>
      <c r="BU9" s="387"/>
      <c r="BV9" s="385">
        <v>279910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502396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26309</v>
      </c>
      <c r="BO10" s="386"/>
      <c r="BP10" s="386"/>
      <c r="BQ10" s="386"/>
      <c r="BR10" s="386"/>
      <c r="BS10" s="386"/>
      <c r="BT10" s="386"/>
      <c r="BU10" s="387"/>
      <c r="BV10" s="385">
        <v>296394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284434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520462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3000000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512963</v>
      </c>
      <c r="S13" s="467"/>
      <c r="T13" s="467"/>
      <c r="U13" s="467"/>
      <c r="V13" s="468"/>
      <c r="W13" s="401" t="s">
        <v>122</v>
      </c>
      <c r="X13" s="402"/>
      <c r="Y13" s="402"/>
      <c r="Z13" s="402"/>
      <c r="AA13" s="402"/>
      <c r="AB13" s="392"/>
      <c r="AC13" s="436">
        <v>5534</v>
      </c>
      <c r="AD13" s="437"/>
      <c r="AE13" s="437"/>
      <c r="AF13" s="437"/>
      <c r="AG13" s="476"/>
      <c r="AH13" s="436">
        <v>7320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-2974322</v>
      </c>
      <c r="BO13" s="386"/>
      <c r="BP13" s="386"/>
      <c r="BQ13" s="386"/>
      <c r="BR13" s="386"/>
      <c r="BS13" s="386"/>
      <c r="BT13" s="386"/>
      <c r="BU13" s="387"/>
      <c r="BV13" s="385">
        <v>860738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5.6</v>
      </c>
      <c r="CU13" s="383"/>
      <c r="CV13" s="383"/>
      <c r="CW13" s="383"/>
      <c r="CX13" s="383"/>
      <c r="CY13" s="383"/>
      <c r="CZ13" s="383"/>
      <c r="DA13" s="384"/>
      <c r="DB13" s="382">
        <v>6.6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518878</v>
      </c>
      <c r="S14" s="467"/>
      <c r="T14" s="467"/>
      <c r="U14" s="467"/>
      <c r="V14" s="468"/>
      <c r="W14" s="375"/>
      <c r="X14" s="376"/>
      <c r="Y14" s="376"/>
      <c r="Z14" s="376"/>
      <c r="AA14" s="376"/>
      <c r="AB14" s="365"/>
      <c r="AC14" s="469">
        <v>2.5</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4.5</v>
      </c>
      <c r="CU14" s="481"/>
      <c r="CV14" s="481"/>
      <c r="CW14" s="481"/>
      <c r="CX14" s="481"/>
      <c r="CY14" s="481"/>
      <c r="CZ14" s="481"/>
      <c r="DA14" s="482"/>
      <c r="DB14" s="480">
        <v>9.6999999999999993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511706</v>
      </c>
      <c r="S15" s="467"/>
      <c r="T15" s="467"/>
      <c r="U15" s="467"/>
      <c r="V15" s="468"/>
      <c r="W15" s="401" t="s">
        <v>129</v>
      </c>
      <c r="X15" s="402"/>
      <c r="Y15" s="402"/>
      <c r="Z15" s="402"/>
      <c r="AA15" s="402"/>
      <c r="AB15" s="392"/>
      <c r="AC15" s="436">
        <v>58661</v>
      </c>
      <c r="AD15" s="437"/>
      <c r="AE15" s="437"/>
      <c r="AF15" s="437"/>
      <c r="AG15" s="476"/>
      <c r="AH15" s="436">
        <v>63626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71450167</v>
      </c>
      <c r="BO15" s="349"/>
      <c r="BP15" s="349"/>
      <c r="BQ15" s="349"/>
      <c r="BR15" s="349"/>
      <c r="BS15" s="349"/>
      <c r="BT15" s="349"/>
      <c r="BU15" s="350"/>
      <c r="BV15" s="348">
        <v>69481285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26.1</v>
      </c>
      <c r="AD16" s="470"/>
      <c r="AE16" s="470"/>
      <c r="AF16" s="470"/>
      <c r="AG16" s="471"/>
      <c r="AH16" s="469">
        <v>26.1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74582966</v>
      </c>
      <c r="BO16" s="386"/>
      <c r="BP16" s="386"/>
      <c r="BQ16" s="386"/>
      <c r="BR16" s="386"/>
      <c r="BS16" s="386"/>
      <c r="BT16" s="386"/>
      <c r="BU16" s="387"/>
      <c r="BV16" s="385">
        <v>73260687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160370</v>
      </c>
      <c r="AD17" s="437"/>
      <c r="AE17" s="437"/>
      <c r="AF17" s="437"/>
      <c r="AG17" s="476"/>
      <c r="AH17" s="436">
        <v>168620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93079813</v>
      </c>
      <c r="BO17" s="386"/>
      <c r="BP17" s="386"/>
      <c r="BQ17" s="386"/>
      <c r="BR17" s="386"/>
      <c r="BS17" s="386"/>
      <c r="BT17" s="386"/>
      <c r="BU17" s="387"/>
      <c r="BV17" s="385">
        <v>90732048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416.85</v>
      </c>
      <c r="M18" s="498"/>
      <c r="N18" s="498"/>
      <c r="O18" s="498"/>
      <c r="P18" s="498"/>
      <c r="Q18" s="498"/>
      <c r="R18" s="499"/>
      <c r="S18" s="499"/>
      <c r="T18" s="499"/>
      <c r="U18" s="499"/>
      <c r="V18" s="500"/>
      <c r="W18" s="403"/>
      <c r="X18" s="404"/>
      <c r="Y18" s="404"/>
      <c r="Z18" s="404"/>
      <c r="AA18" s="404"/>
      <c r="AB18" s="395"/>
      <c r="AC18" s="501">
        <v>71.400000000000006</v>
      </c>
      <c r="AD18" s="502"/>
      <c r="AE18" s="502"/>
      <c r="AF18" s="502"/>
      <c r="AG18" s="503"/>
      <c r="AH18" s="501">
        <v>69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96815429</v>
      </c>
      <c r="BO18" s="386"/>
      <c r="BP18" s="386"/>
      <c r="BQ18" s="386"/>
      <c r="BR18" s="386"/>
      <c r="BS18" s="386"/>
      <c r="BT18" s="386"/>
      <c r="BU18" s="387"/>
      <c r="BV18" s="385">
        <v>95042065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121345070</v>
      </c>
      <c r="BO19" s="386"/>
      <c r="BP19" s="386"/>
      <c r="BQ19" s="386"/>
      <c r="BR19" s="386"/>
      <c r="BS19" s="386"/>
      <c r="BT19" s="386"/>
      <c r="BU19" s="387"/>
      <c r="BV19" s="385">
        <v>116959857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210482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120966596</v>
      </c>
      <c r="BO23" s="386"/>
      <c r="BP23" s="386"/>
      <c r="BQ23" s="386"/>
      <c r="BR23" s="386"/>
      <c r="BS23" s="386"/>
      <c r="BT23" s="386"/>
      <c r="BU23" s="387"/>
      <c r="BV23" s="385">
        <v>123489598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11092</v>
      </c>
      <c r="R24" s="437"/>
      <c r="S24" s="437"/>
      <c r="T24" s="437"/>
      <c r="U24" s="437"/>
      <c r="V24" s="476"/>
      <c r="W24" s="531"/>
      <c r="X24" s="519"/>
      <c r="Y24" s="520"/>
      <c r="Z24" s="435" t="s">
        <v>153</v>
      </c>
      <c r="AA24" s="415"/>
      <c r="AB24" s="415"/>
      <c r="AC24" s="415"/>
      <c r="AD24" s="415"/>
      <c r="AE24" s="415"/>
      <c r="AF24" s="415"/>
      <c r="AG24" s="416"/>
      <c r="AH24" s="436">
        <v>2903</v>
      </c>
      <c r="AI24" s="437"/>
      <c r="AJ24" s="437"/>
      <c r="AK24" s="437"/>
      <c r="AL24" s="476"/>
      <c r="AM24" s="436">
        <v>9681505</v>
      </c>
      <c r="AN24" s="437"/>
      <c r="AO24" s="437"/>
      <c r="AP24" s="437"/>
      <c r="AQ24" s="437"/>
      <c r="AR24" s="476"/>
      <c r="AS24" s="436">
        <v>3335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72943113</v>
      </c>
      <c r="BO24" s="386"/>
      <c r="BP24" s="386"/>
      <c r="BQ24" s="386"/>
      <c r="BR24" s="386"/>
      <c r="BS24" s="386"/>
      <c r="BT24" s="386"/>
      <c r="BU24" s="387"/>
      <c r="BV24" s="385">
        <v>76180516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9024</v>
      </c>
      <c r="R25" s="437"/>
      <c r="S25" s="437"/>
      <c r="T25" s="437"/>
      <c r="U25" s="437"/>
      <c r="V25" s="476"/>
      <c r="W25" s="531"/>
      <c r="X25" s="519"/>
      <c r="Y25" s="520"/>
      <c r="Z25" s="435" t="s">
        <v>156</v>
      </c>
      <c r="AA25" s="415"/>
      <c r="AB25" s="415"/>
      <c r="AC25" s="415"/>
      <c r="AD25" s="415"/>
      <c r="AE25" s="415"/>
      <c r="AF25" s="415"/>
      <c r="AG25" s="416"/>
      <c r="AH25" s="436">
        <v>455</v>
      </c>
      <c r="AI25" s="437"/>
      <c r="AJ25" s="437"/>
      <c r="AK25" s="437"/>
      <c r="AL25" s="476"/>
      <c r="AM25" s="436">
        <v>1550185</v>
      </c>
      <c r="AN25" s="437"/>
      <c r="AO25" s="437"/>
      <c r="AP25" s="437"/>
      <c r="AQ25" s="437"/>
      <c r="AR25" s="476"/>
      <c r="AS25" s="436">
        <v>3407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26780370</v>
      </c>
      <c r="BO25" s="349"/>
      <c r="BP25" s="349"/>
      <c r="BQ25" s="349"/>
      <c r="BR25" s="349"/>
      <c r="BS25" s="349"/>
      <c r="BT25" s="349"/>
      <c r="BU25" s="350"/>
      <c r="BV25" s="348">
        <v>24639795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7097</v>
      </c>
      <c r="R26" s="437"/>
      <c r="S26" s="437"/>
      <c r="T26" s="437"/>
      <c r="U26" s="437"/>
      <c r="V26" s="476"/>
      <c r="W26" s="531"/>
      <c r="X26" s="519"/>
      <c r="Y26" s="520"/>
      <c r="Z26" s="435" t="s">
        <v>159</v>
      </c>
      <c r="AA26" s="541"/>
      <c r="AB26" s="541"/>
      <c r="AC26" s="541"/>
      <c r="AD26" s="541"/>
      <c r="AE26" s="541"/>
      <c r="AF26" s="541"/>
      <c r="AG26" s="542"/>
      <c r="AH26" s="436">
        <v>149</v>
      </c>
      <c r="AI26" s="437"/>
      <c r="AJ26" s="437"/>
      <c r="AK26" s="437"/>
      <c r="AL26" s="476"/>
      <c r="AM26" s="436">
        <v>491849</v>
      </c>
      <c r="AN26" s="437"/>
      <c r="AO26" s="437"/>
      <c r="AP26" s="437"/>
      <c r="AQ26" s="437"/>
      <c r="AR26" s="476"/>
      <c r="AS26" s="436">
        <v>3301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300000</v>
      </c>
      <c r="BO26" s="386"/>
      <c r="BP26" s="386"/>
      <c r="BQ26" s="386"/>
      <c r="BR26" s="386"/>
      <c r="BS26" s="386"/>
      <c r="BT26" s="386"/>
      <c r="BU26" s="387"/>
      <c r="BV26" s="385">
        <v>204517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8000</v>
      </c>
      <c r="R27" s="437"/>
      <c r="S27" s="437"/>
      <c r="T27" s="437"/>
      <c r="U27" s="437"/>
      <c r="V27" s="476"/>
      <c r="W27" s="531"/>
      <c r="X27" s="519"/>
      <c r="Y27" s="520"/>
      <c r="Z27" s="435" t="s">
        <v>162</v>
      </c>
      <c r="AA27" s="415"/>
      <c r="AB27" s="415"/>
      <c r="AC27" s="415"/>
      <c r="AD27" s="415"/>
      <c r="AE27" s="415"/>
      <c r="AF27" s="415"/>
      <c r="AG27" s="416"/>
      <c r="AH27" s="436">
        <v>51</v>
      </c>
      <c r="AI27" s="437"/>
      <c r="AJ27" s="437"/>
      <c r="AK27" s="437"/>
      <c r="AL27" s="476"/>
      <c r="AM27" s="436">
        <v>198747</v>
      </c>
      <c r="AN27" s="437"/>
      <c r="AO27" s="437"/>
      <c r="AP27" s="437"/>
      <c r="AQ27" s="437"/>
      <c r="AR27" s="476"/>
      <c r="AS27" s="436">
        <v>3897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2712468</v>
      </c>
      <c r="BO27" s="555"/>
      <c r="BP27" s="555"/>
      <c r="BQ27" s="555"/>
      <c r="BR27" s="555"/>
      <c r="BS27" s="555"/>
      <c r="BT27" s="555"/>
      <c r="BU27" s="556"/>
      <c r="BV27" s="554">
        <v>2700928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7100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13995623</v>
      </c>
      <c r="BO28" s="349"/>
      <c r="BP28" s="349"/>
      <c r="BQ28" s="349"/>
      <c r="BR28" s="349"/>
      <c r="BS28" s="349"/>
      <c r="BT28" s="349"/>
      <c r="BU28" s="350"/>
      <c r="BV28" s="348">
        <v>13969314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45</v>
      </c>
      <c r="M29" s="437"/>
      <c r="N29" s="437"/>
      <c r="O29" s="437"/>
      <c r="P29" s="476"/>
      <c r="Q29" s="436">
        <v>6700</v>
      </c>
      <c r="R29" s="437"/>
      <c r="S29" s="437"/>
      <c r="T29" s="437"/>
      <c r="U29" s="437"/>
      <c r="V29" s="476"/>
      <c r="W29" s="532"/>
      <c r="X29" s="533"/>
      <c r="Y29" s="534"/>
      <c r="Z29" s="435" t="s">
        <v>169</v>
      </c>
      <c r="AA29" s="415"/>
      <c r="AB29" s="415"/>
      <c r="AC29" s="415"/>
      <c r="AD29" s="415"/>
      <c r="AE29" s="415"/>
      <c r="AF29" s="415"/>
      <c r="AG29" s="416"/>
      <c r="AH29" s="436">
        <v>2954</v>
      </c>
      <c r="AI29" s="437"/>
      <c r="AJ29" s="437"/>
      <c r="AK29" s="437"/>
      <c r="AL29" s="476"/>
      <c r="AM29" s="436">
        <v>9880252</v>
      </c>
      <c r="AN29" s="437"/>
      <c r="AO29" s="437"/>
      <c r="AP29" s="437"/>
      <c r="AQ29" s="437"/>
      <c r="AR29" s="476"/>
      <c r="AS29" s="436">
        <v>3345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7523171</v>
      </c>
      <c r="BO29" s="386"/>
      <c r="BP29" s="386"/>
      <c r="BQ29" s="386"/>
      <c r="BR29" s="386"/>
      <c r="BS29" s="386"/>
      <c r="BT29" s="386"/>
      <c r="BU29" s="387"/>
      <c r="BV29" s="385">
        <v>8620152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14618372</v>
      </c>
      <c r="BO30" s="555"/>
      <c r="BP30" s="555"/>
      <c r="BQ30" s="555"/>
      <c r="BR30" s="555"/>
      <c r="BS30" s="555"/>
      <c r="BT30" s="555"/>
      <c r="BU30" s="556"/>
      <c r="BV30" s="554">
        <v>11183904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10</v>
      </c>
      <c r="V34" s="566"/>
      <c r="W34" s="567" t="str">
        <f>IF('各会計、関係団体の財政状況及び健全化判断比率'!B28="","",'各会計、関係団体の財政状況及び健全化判断比率'!B28)</f>
        <v>国民健康保険</v>
      </c>
      <c r="X34" s="567"/>
      <c r="Y34" s="567"/>
      <c r="Z34" s="567"/>
      <c r="AA34" s="567"/>
      <c r="AB34" s="567"/>
      <c r="AC34" s="567"/>
      <c r="AD34" s="567"/>
      <c r="AE34" s="567"/>
      <c r="AF34" s="567"/>
      <c r="AG34" s="567"/>
      <c r="AH34" s="567"/>
      <c r="AI34" s="567"/>
      <c r="AJ34" s="567"/>
      <c r="AK34" s="567"/>
      <c r="AL34" s="165"/>
      <c r="AM34" s="566">
        <f>IF(AO34="","",MAX(C34:D43,U34:V43)+1)</f>
        <v>15</v>
      </c>
      <c r="AN34" s="566"/>
      <c r="AO34" s="567" t="str">
        <f>IF('各会計、関係団体の財政状況及び健全化判断比率'!B33="","",'各会計、関係団体の財政状況及び健全化判断比率'!B33)</f>
        <v>水道事業</v>
      </c>
      <c r="AP34" s="567"/>
      <c r="AQ34" s="567"/>
      <c r="AR34" s="567"/>
      <c r="AS34" s="567"/>
      <c r="AT34" s="567"/>
      <c r="AU34" s="567"/>
      <c r="AV34" s="567"/>
      <c r="AW34" s="567"/>
      <c r="AX34" s="567"/>
      <c r="AY34" s="567"/>
      <c r="AZ34" s="567"/>
      <c r="BA34" s="567"/>
      <c r="BB34" s="567"/>
      <c r="BC34" s="567"/>
      <c r="BD34" s="165"/>
      <c r="BE34" s="566">
        <f>IF(BG34="","",MAX(C34:D43,U34:V43,AM34:AN43)+1)</f>
        <v>18</v>
      </c>
      <c r="BF34" s="566"/>
      <c r="BG34" s="567" t="str">
        <f>IF('各会計、関係団体の財政状況及び健全化判断比率'!B36="","",'各会計、関係団体の財政状況及び健全化判断比率'!B36)</f>
        <v>土地取得事業</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栃木県後期高齢者医療広域連合（一般会計）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宇都宮市医療保健事業団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母子父子寡婦福祉資金貸付事業</v>
      </c>
      <c r="F35" s="567"/>
      <c r="G35" s="567"/>
      <c r="H35" s="567"/>
      <c r="I35" s="567"/>
      <c r="J35" s="567"/>
      <c r="K35" s="567"/>
      <c r="L35" s="567"/>
      <c r="M35" s="567"/>
      <c r="N35" s="567"/>
      <c r="O35" s="567"/>
      <c r="P35" s="567"/>
      <c r="Q35" s="567"/>
      <c r="R35" s="567"/>
      <c r="S35" s="567"/>
      <c r="T35" s="165"/>
      <c r="U35" s="566">
        <f>IF(W35="","",U34+1)</f>
        <v>11</v>
      </c>
      <c r="V35" s="566"/>
      <c r="W35" s="567" t="str">
        <f>IF('各会計、関係団体の財政状況及び健全化判断比率'!B29="","",'各会計、関係団体の財政状況及び健全化判断比率'!B29)</f>
        <v>介護保険</v>
      </c>
      <c r="X35" s="567"/>
      <c r="Y35" s="567"/>
      <c r="Z35" s="567"/>
      <c r="AA35" s="567"/>
      <c r="AB35" s="567"/>
      <c r="AC35" s="567"/>
      <c r="AD35" s="567"/>
      <c r="AE35" s="567"/>
      <c r="AF35" s="567"/>
      <c r="AG35" s="567"/>
      <c r="AH35" s="567"/>
      <c r="AI35" s="567"/>
      <c r="AJ35" s="567"/>
      <c r="AK35" s="567"/>
      <c r="AL35" s="165"/>
      <c r="AM35" s="566">
        <f t="shared" ref="AM35:AM43" si="0">IF(AO35="","",AM34+1)</f>
        <v>16</v>
      </c>
      <c r="AN35" s="566"/>
      <c r="AO35" s="567" t="str">
        <f>IF('各会計、関係団体の財政状況及び健全化判断比率'!B34="","",'各会計、関係団体の財政状況及び健全化判断比率'!B34)</f>
        <v>下水道事業</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栃木県後期高齢者医療広域連合（後期高齢者医療特別会計）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宇都宮市農業公社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生活排水処理事業</v>
      </c>
      <c r="F36" s="567"/>
      <c r="G36" s="567"/>
      <c r="H36" s="567"/>
      <c r="I36" s="567"/>
      <c r="J36" s="567"/>
      <c r="K36" s="567"/>
      <c r="L36" s="567"/>
      <c r="M36" s="567"/>
      <c r="N36" s="567"/>
      <c r="O36" s="567"/>
      <c r="P36" s="567"/>
      <c r="Q36" s="567"/>
      <c r="R36" s="567"/>
      <c r="S36" s="567"/>
      <c r="T36" s="165"/>
      <c r="U36" s="566">
        <f t="shared" ref="U36:U43" si="4">IF(W36="","",U35+1)</f>
        <v>12</v>
      </c>
      <c r="V36" s="566"/>
      <c r="W36" s="567" t="str">
        <f>IF('各会計、関係団体の財政状況及び健全化判断比率'!B30="","",'各会計、関係団体の財政状況及び健全化判断比率'!B30)</f>
        <v>後期高齢者医療</v>
      </c>
      <c r="X36" s="567"/>
      <c r="Y36" s="567"/>
      <c r="Z36" s="567"/>
      <c r="AA36" s="567"/>
      <c r="AB36" s="567"/>
      <c r="AC36" s="567"/>
      <c r="AD36" s="567"/>
      <c r="AE36" s="567"/>
      <c r="AF36" s="567"/>
      <c r="AG36" s="567"/>
      <c r="AH36" s="567"/>
      <c r="AI36" s="567"/>
      <c r="AJ36" s="567"/>
      <c r="AK36" s="567"/>
      <c r="AL36" s="165"/>
      <c r="AM36" s="566">
        <f t="shared" si="0"/>
        <v>17</v>
      </c>
      <c r="AN36" s="566"/>
      <c r="AO36" s="567" t="str">
        <f>IF('各会計、関係団体の財政状況及び健全化判断比率'!B35="","",'各会計、関係団体の財政状況及び健全化判断比率'!B35)</f>
        <v>中央卸売市場事業</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栃木県市町村総合事務組合（一般会計）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グリーントラストうつのみや</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都市開発資金事業</v>
      </c>
      <c r="F37" s="567"/>
      <c r="G37" s="567"/>
      <c r="H37" s="567"/>
      <c r="I37" s="567"/>
      <c r="J37" s="567"/>
      <c r="K37" s="567"/>
      <c r="L37" s="567"/>
      <c r="M37" s="567"/>
      <c r="N37" s="567"/>
      <c r="O37" s="567"/>
      <c r="P37" s="567"/>
      <c r="Q37" s="567"/>
      <c r="R37" s="567"/>
      <c r="S37" s="567"/>
      <c r="T37" s="165"/>
      <c r="U37" s="566">
        <f t="shared" si="4"/>
        <v>13</v>
      </c>
      <c r="V37" s="566"/>
      <c r="W37" s="567" t="str">
        <f>IF('各会計、関係団体の財政状況及び健全化判断比率'!B31="","",'各会計、関係団体の財政状況及び健全化判断比率'!B31)</f>
        <v>競輪</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栃木県市町村総合事務組合（特別会計）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宇都宮市スポーツ振興財団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鶴田第２土地区画整理事業</v>
      </c>
      <c r="F38" s="567"/>
      <c r="G38" s="567"/>
      <c r="H38" s="567"/>
      <c r="I38" s="567"/>
      <c r="J38" s="567"/>
      <c r="K38" s="567"/>
      <c r="L38" s="567"/>
      <c r="M38" s="567"/>
      <c r="N38" s="567"/>
      <c r="O38" s="567"/>
      <c r="P38" s="567"/>
      <c r="Q38" s="567"/>
      <c r="R38" s="567"/>
      <c r="S38" s="567"/>
      <c r="T38" s="165"/>
      <c r="U38" s="566">
        <f t="shared" si="4"/>
        <v>14</v>
      </c>
      <c r="V38" s="566"/>
      <c r="W38" s="567" t="str">
        <f>IF('各会計、関係団体の財政状況及び健全化判断比率'!B32="","",'各会計、関係団体の財政状況及び健全化判断比率'!B32)</f>
        <v>駐車場</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宇都宮市街地開発組合</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宇都宮市土地開発公社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宇大東南部第１土地区画整理事業</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うつのみや文化創造財団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宇大東南部第２土地区画整理事業</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岡本駅西土地区画整理事業</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f t="shared" si="5"/>
        <v>9</v>
      </c>
      <c r="D42" s="566"/>
      <c r="E42" s="567" t="str">
        <f>IF('各会計、関係団体の財政状況及び健全化判断比率'!B15="","",'各会計、関係団体の財政状況及び健全化判断比率'!B15)</f>
        <v>育英事業</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69" t="s">
        <v>24</v>
      </c>
      <c r="C41" s="1170"/>
      <c r="D41" s="81"/>
      <c r="E41" s="1175" t="s">
        <v>25</v>
      </c>
      <c r="F41" s="1175"/>
      <c r="G41" s="1175"/>
      <c r="H41" s="1176"/>
      <c r="I41" s="82">
        <v>129337</v>
      </c>
      <c r="J41" s="83">
        <v>133049</v>
      </c>
      <c r="K41" s="83">
        <v>130823</v>
      </c>
      <c r="L41" s="83">
        <v>128101</v>
      </c>
      <c r="M41" s="84">
        <v>125287</v>
      </c>
    </row>
    <row r="42" spans="2:13" ht="27.75" customHeight="1">
      <c r="B42" s="1171"/>
      <c r="C42" s="1172"/>
      <c r="D42" s="85"/>
      <c r="E42" s="1177" t="s">
        <v>26</v>
      </c>
      <c r="F42" s="1177"/>
      <c r="G42" s="1177"/>
      <c r="H42" s="1178"/>
      <c r="I42" s="86">
        <v>14541</v>
      </c>
      <c r="J42" s="87">
        <v>14568</v>
      </c>
      <c r="K42" s="87">
        <v>13567</v>
      </c>
      <c r="L42" s="87">
        <v>12901</v>
      </c>
      <c r="M42" s="88">
        <v>12115</v>
      </c>
    </row>
    <row r="43" spans="2:13" ht="27.75" customHeight="1">
      <c r="B43" s="1171"/>
      <c r="C43" s="1172"/>
      <c r="D43" s="85"/>
      <c r="E43" s="1177" t="s">
        <v>27</v>
      </c>
      <c r="F43" s="1177"/>
      <c r="G43" s="1177"/>
      <c r="H43" s="1178"/>
      <c r="I43" s="86">
        <v>54576</v>
      </c>
      <c r="J43" s="87">
        <v>46180</v>
      </c>
      <c r="K43" s="87">
        <v>43937</v>
      </c>
      <c r="L43" s="87">
        <v>41557</v>
      </c>
      <c r="M43" s="88">
        <v>38601</v>
      </c>
    </row>
    <row r="44" spans="2:13" ht="27.75" customHeight="1">
      <c r="B44" s="1171"/>
      <c r="C44" s="1172"/>
      <c r="D44" s="85"/>
      <c r="E44" s="1177" t="s">
        <v>28</v>
      </c>
      <c r="F44" s="1177"/>
      <c r="G44" s="1177"/>
      <c r="H44" s="1178"/>
      <c r="I44" s="86" t="s">
        <v>490</v>
      </c>
      <c r="J44" s="87" t="s">
        <v>490</v>
      </c>
      <c r="K44" s="87" t="s">
        <v>490</v>
      </c>
      <c r="L44" s="87" t="s">
        <v>490</v>
      </c>
      <c r="M44" s="88" t="s">
        <v>490</v>
      </c>
    </row>
    <row r="45" spans="2:13" ht="27.75" customHeight="1">
      <c r="B45" s="1171"/>
      <c r="C45" s="1172"/>
      <c r="D45" s="85"/>
      <c r="E45" s="1177" t="s">
        <v>29</v>
      </c>
      <c r="F45" s="1177"/>
      <c r="G45" s="1177"/>
      <c r="H45" s="1178"/>
      <c r="I45" s="86">
        <v>31772</v>
      </c>
      <c r="J45" s="87">
        <v>31327</v>
      </c>
      <c r="K45" s="87">
        <v>30708</v>
      </c>
      <c r="L45" s="87">
        <v>29256</v>
      </c>
      <c r="M45" s="88">
        <v>27157</v>
      </c>
    </row>
    <row r="46" spans="2:13" ht="27.75" customHeight="1">
      <c r="B46" s="1171"/>
      <c r="C46" s="1172"/>
      <c r="D46" s="85"/>
      <c r="E46" s="1177" t="s">
        <v>30</v>
      </c>
      <c r="F46" s="1177"/>
      <c r="G46" s="1177"/>
      <c r="H46" s="1178"/>
      <c r="I46" s="86">
        <v>63</v>
      </c>
      <c r="J46" s="87" t="s">
        <v>490</v>
      </c>
      <c r="K46" s="87">
        <v>65</v>
      </c>
      <c r="L46" s="87" t="s">
        <v>490</v>
      </c>
      <c r="M46" s="88">
        <v>62</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t="s">
        <v>490</v>
      </c>
      <c r="J48" s="87" t="s">
        <v>490</v>
      </c>
      <c r="K48" s="87" t="s">
        <v>490</v>
      </c>
      <c r="L48" s="87" t="s">
        <v>490</v>
      </c>
      <c r="M48" s="88" t="s">
        <v>490</v>
      </c>
    </row>
    <row r="49" spans="2:13" ht="27.75" customHeight="1">
      <c r="B49" s="1179" t="s">
        <v>33</v>
      </c>
      <c r="C49" s="1180"/>
      <c r="D49" s="89"/>
      <c r="E49" s="1177" t="s">
        <v>34</v>
      </c>
      <c r="F49" s="1177"/>
      <c r="G49" s="1177"/>
      <c r="H49" s="1178"/>
      <c r="I49" s="86">
        <v>35427</v>
      </c>
      <c r="J49" s="87">
        <v>36645</v>
      </c>
      <c r="K49" s="87">
        <v>37287</v>
      </c>
      <c r="L49" s="87">
        <v>38425</v>
      </c>
      <c r="M49" s="88">
        <v>40120</v>
      </c>
    </row>
    <row r="50" spans="2:13" ht="27.75" customHeight="1">
      <c r="B50" s="1171"/>
      <c r="C50" s="1172"/>
      <c r="D50" s="85"/>
      <c r="E50" s="1177" t="s">
        <v>35</v>
      </c>
      <c r="F50" s="1177"/>
      <c r="G50" s="1177"/>
      <c r="H50" s="1178"/>
      <c r="I50" s="86">
        <v>27010</v>
      </c>
      <c r="J50" s="87">
        <v>27131</v>
      </c>
      <c r="K50" s="87">
        <v>27524</v>
      </c>
      <c r="L50" s="87">
        <v>28028</v>
      </c>
      <c r="M50" s="88">
        <v>26562</v>
      </c>
    </row>
    <row r="51" spans="2:13" ht="27.75" customHeight="1">
      <c r="B51" s="1173"/>
      <c r="C51" s="1174"/>
      <c r="D51" s="85"/>
      <c r="E51" s="1177" t="s">
        <v>36</v>
      </c>
      <c r="F51" s="1177"/>
      <c r="G51" s="1177"/>
      <c r="H51" s="1178"/>
      <c r="I51" s="86">
        <v>142260</v>
      </c>
      <c r="J51" s="87">
        <v>140941</v>
      </c>
      <c r="K51" s="87">
        <v>138597</v>
      </c>
      <c r="L51" s="87">
        <v>136630</v>
      </c>
      <c r="M51" s="88">
        <v>132483</v>
      </c>
    </row>
    <row r="52" spans="2:13" ht="27.75" customHeight="1" thickBot="1">
      <c r="B52" s="1181" t="s">
        <v>21</v>
      </c>
      <c r="C52" s="1182"/>
      <c r="D52" s="90"/>
      <c r="E52" s="1183" t="s">
        <v>37</v>
      </c>
      <c r="F52" s="1183"/>
      <c r="G52" s="1183"/>
      <c r="H52" s="1184"/>
      <c r="I52" s="91">
        <v>25591</v>
      </c>
      <c r="J52" s="92">
        <v>20407</v>
      </c>
      <c r="K52" s="92">
        <v>15693</v>
      </c>
      <c r="L52" s="92">
        <v>8733</v>
      </c>
      <c r="M52" s="93">
        <v>4058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528</v>
      </c>
      <c r="G2" s="111"/>
      <c r="H2" s="112"/>
    </row>
    <row r="3" spans="1:8">
      <c r="A3" s="108" t="s">
        <v>521</v>
      </c>
      <c r="B3" s="113"/>
      <c r="C3" s="114"/>
      <c r="D3" s="115">
        <v>66002</v>
      </c>
      <c r="E3" s="116"/>
      <c r="F3" s="117">
        <v>47155</v>
      </c>
      <c r="G3" s="118"/>
      <c r="H3" s="119"/>
    </row>
    <row r="4" spans="1:8">
      <c r="A4" s="120"/>
      <c r="B4" s="121"/>
      <c r="C4" s="122"/>
      <c r="D4" s="123">
        <v>33589</v>
      </c>
      <c r="E4" s="124"/>
      <c r="F4" s="125">
        <v>26802</v>
      </c>
      <c r="G4" s="126"/>
      <c r="H4" s="127"/>
    </row>
    <row r="5" spans="1:8">
      <c r="A5" s="108" t="s">
        <v>523</v>
      </c>
      <c r="B5" s="113"/>
      <c r="C5" s="114"/>
      <c r="D5" s="115">
        <v>45163</v>
      </c>
      <c r="E5" s="116"/>
      <c r="F5" s="117">
        <v>43858</v>
      </c>
      <c r="G5" s="118"/>
      <c r="H5" s="119"/>
    </row>
    <row r="6" spans="1:8">
      <c r="A6" s="120"/>
      <c r="B6" s="121"/>
      <c r="C6" s="122"/>
      <c r="D6" s="123">
        <v>26131</v>
      </c>
      <c r="E6" s="124"/>
      <c r="F6" s="125">
        <v>23714</v>
      </c>
      <c r="G6" s="126"/>
      <c r="H6" s="127"/>
    </row>
    <row r="7" spans="1:8">
      <c r="A7" s="108" t="s">
        <v>524</v>
      </c>
      <c r="B7" s="113"/>
      <c r="C7" s="114"/>
      <c r="D7" s="115">
        <v>42472</v>
      </c>
      <c r="E7" s="116"/>
      <c r="F7" s="117">
        <v>41705</v>
      </c>
      <c r="G7" s="118"/>
      <c r="H7" s="119"/>
    </row>
    <row r="8" spans="1:8">
      <c r="A8" s="120"/>
      <c r="B8" s="121"/>
      <c r="C8" s="122"/>
      <c r="D8" s="123">
        <v>23378</v>
      </c>
      <c r="E8" s="124"/>
      <c r="F8" s="125">
        <v>22742</v>
      </c>
      <c r="G8" s="126"/>
      <c r="H8" s="127"/>
    </row>
    <row r="9" spans="1:8">
      <c r="A9" s="108" t="s">
        <v>525</v>
      </c>
      <c r="B9" s="113"/>
      <c r="C9" s="114"/>
      <c r="D9" s="115">
        <v>47139</v>
      </c>
      <c r="E9" s="116"/>
      <c r="F9" s="117">
        <v>47677</v>
      </c>
      <c r="G9" s="118"/>
      <c r="H9" s="119"/>
    </row>
    <row r="10" spans="1:8">
      <c r="A10" s="120"/>
      <c r="B10" s="121"/>
      <c r="C10" s="122"/>
      <c r="D10" s="123">
        <v>20592</v>
      </c>
      <c r="E10" s="124"/>
      <c r="F10" s="125">
        <v>23360</v>
      </c>
      <c r="G10" s="126"/>
      <c r="H10" s="127"/>
    </row>
    <row r="11" spans="1:8">
      <c r="A11" s="108" t="s">
        <v>526</v>
      </c>
      <c r="B11" s="113"/>
      <c r="C11" s="114"/>
      <c r="D11" s="115">
        <v>46258</v>
      </c>
      <c r="E11" s="116"/>
      <c r="F11" s="117">
        <v>51613</v>
      </c>
      <c r="G11" s="118"/>
      <c r="H11" s="119"/>
    </row>
    <row r="12" spans="1:8">
      <c r="A12" s="120"/>
      <c r="B12" s="121"/>
      <c r="C12" s="128"/>
      <c r="D12" s="123">
        <v>24426</v>
      </c>
      <c r="E12" s="124"/>
      <c r="F12" s="125">
        <v>25872</v>
      </c>
      <c r="G12" s="126"/>
      <c r="H12" s="127"/>
    </row>
    <row r="13" spans="1:8">
      <c r="A13" s="108"/>
      <c r="B13" s="113"/>
      <c r="C13" s="129"/>
      <c r="D13" s="130">
        <v>49407</v>
      </c>
      <c r="E13" s="131"/>
      <c r="F13" s="132">
        <v>46402</v>
      </c>
      <c r="G13" s="133"/>
      <c r="H13" s="119"/>
    </row>
    <row r="14" spans="1:8">
      <c r="A14" s="120"/>
      <c r="B14" s="121"/>
      <c r="C14" s="122"/>
      <c r="D14" s="123">
        <v>25623</v>
      </c>
      <c r="E14" s="124"/>
      <c r="F14" s="125">
        <v>24498</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2.75</v>
      </c>
      <c r="C19" s="134">
        <f>ROUND(VALUE(SUBSTITUTE(実質収支比率等に係る経年分析!G$48,"▲","-")),2)</f>
        <v>3.91</v>
      </c>
      <c r="D19" s="134">
        <f>ROUND(VALUE(SUBSTITUTE(実質収支比率等に係る経年分析!H$48,"▲","-")),2)</f>
        <v>4.1500000000000004</v>
      </c>
      <c r="E19" s="134">
        <f>ROUND(VALUE(SUBSTITUTE(実質収支比率等に係る経年分析!I$48,"▲","-")),2)</f>
        <v>4.3899999999999997</v>
      </c>
      <c r="F19" s="134">
        <f>ROUND(VALUE(SUBSTITUTE(実質収支比率等に係る経年分析!J$48,"▲","-")),2)</f>
        <v>4.3899999999999997</v>
      </c>
    </row>
    <row r="20" spans="1:11">
      <c r="A20" s="134" t="s">
        <v>42</v>
      </c>
      <c r="B20" s="134">
        <f>ROUND(VALUE(SUBSTITUTE(実質収支比率等に係る経年分析!F$47,"▲","-")),2)</f>
        <v>11.59</v>
      </c>
      <c r="C20" s="134">
        <f>ROUND(VALUE(SUBSTITUTE(実質収支比率等に係る経年分析!G$47,"▲","-")),2)</f>
        <v>11.52</v>
      </c>
      <c r="D20" s="134">
        <f>ROUND(VALUE(SUBSTITUTE(実質収支比率等に係る経年分析!H$47,"▲","-")),2)</f>
        <v>12.48</v>
      </c>
      <c r="E20" s="134">
        <f>ROUND(VALUE(SUBSTITUTE(実質収支比率等に係る経年分析!I$47,"▲","-")),2)</f>
        <v>13.64</v>
      </c>
      <c r="F20" s="134">
        <f>ROUND(VALUE(SUBSTITUTE(実質収支比率等に係る経年分析!J$47,"▲","-")),2)</f>
        <v>13.65</v>
      </c>
    </row>
    <row r="21" spans="1:11">
      <c r="A21" s="134" t="s">
        <v>43</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1.33</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-2.9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母子父子寡婦福祉資金貸付事業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国民健康保険</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競輪</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中央卸売市場事業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1.1399999999999999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1.22</v>
      </c>
    </row>
    <row r="33" spans="1:16">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2.99</v>
      </c>
    </row>
    <row r="34" spans="1:16">
      <c r="A34" s="135" t="str">
        <f>IF(連結実質赤字比率に係る赤字・黒字の構成分析!C$36="",NA(),連結実質赤字比率に係る赤字・黒字の構成分析!C$36)</f>
        <v>土地取得事業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4.3099999999999996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4.33</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16385</v>
      </c>
      <c r="E42" s="136"/>
      <c r="F42" s="136"/>
      <c r="G42" s="136">
        <f>'実質公債費比率（分子）の構造'!L$52</f>
        <v>17031</v>
      </c>
      <c r="H42" s="136"/>
      <c r="I42" s="136"/>
      <c r="J42" s="136">
        <f>'実質公債費比率（分子）の構造'!M$52</f>
        <v>17187</v>
      </c>
      <c r="K42" s="136"/>
      <c r="L42" s="136"/>
      <c r="M42" s="136">
        <f>'実質公債費比率（分子）の構造'!N$52</f>
        <v>17290</v>
      </c>
      <c r="N42" s="136"/>
      <c r="O42" s="136"/>
      <c r="P42" s="136">
        <f>'実質公債費比率（分子）の構造'!O$52</f>
        <v>17276</v>
      </c>
    </row>
    <row r="43" spans="1:16">
      <c r="A43" s="136" t="s">
        <v>51</v>
      </c>
      <c r="B43" s="136">
        <f>'実質公債費比率（分子）の構造'!K$51</f>
        <v>6</v>
      </c>
      <c r="C43" s="136"/>
      <c r="D43" s="136"/>
      <c r="E43" s="136">
        <f>'実質公債費比率（分子）の構造'!L$51</f>
        <v>1</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691</v>
      </c>
      <c r="C44" s="136"/>
      <c r="D44" s="136"/>
      <c r="E44" s="136">
        <f>'実質公債費比率（分子）の構造'!L$50</f>
        <v>886</v>
      </c>
      <c r="F44" s="136"/>
      <c r="G44" s="136"/>
      <c r="H44" s="136">
        <f>'実質公債費比率（分子）の構造'!M$50</f>
        <v>616</v>
      </c>
      <c r="I44" s="136"/>
      <c r="J44" s="136"/>
      <c r="K44" s="136">
        <f>'実質公債費比率（分子）の構造'!N$50</f>
        <v>480</v>
      </c>
      <c r="L44" s="136"/>
      <c r="M44" s="136"/>
      <c r="N44" s="136">
        <f>'実質公債費比率（分子）の構造'!O$50</f>
        <v>401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5619</v>
      </c>
      <c r="C46" s="136"/>
      <c r="D46" s="136"/>
      <c r="E46" s="136">
        <f>'実質公債費比率（分子）の構造'!L$48</f>
        <v>5036</v>
      </c>
      <c r="F46" s="136"/>
      <c r="G46" s="136"/>
      <c r="H46" s="136">
        <f>'実質公債費比率（分子）の構造'!M$48</f>
        <v>5145</v>
      </c>
      <c r="I46" s="136"/>
      <c r="J46" s="136"/>
      <c r="K46" s="136">
        <f>'実質公債費比率（分子）の構造'!N$48</f>
        <v>4808</v>
      </c>
      <c r="L46" s="136"/>
      <c r="M46" s="136"/>
      <c r="N46" s="136">
        <f>'実質公債費比率（分子）の構造'!O$48</f>
        <v>4594</v>
      </c>
      <c r="O46" s="136"/>
      <c r="P46" s="136"/>
    </row>
    <row r="47" spans="1:16">
      <c r="A47" s="136" t="s">
        <v>55</v>
      </c>
      <c r="B47" s="136">
        <f>'実質公債費比率（分子）の構造'!K$47</f>
        <v>73</v>
      </c>
      <c r="C47" s="136"/>
      <c r="D47" s="136"/>
      <c r="E47" s="136">
        <f>'実質公債費比率（分子）の構造'!L$47</f>
        <v>83</v>
      </c>
      <c r="F47" s="136"/>
      <c r="G47" s="136"/>
      <c r="H47" s="136">
        <f>'実質公債費比率（分子）の構造'!M$47</f>
        <v>83</v>
      </c>
      <c r="I47" s="136"/>
      <c r="J47" s="136"/>
      <c r="K47" s="136">
        <f>'実質公債費比率（分子）の構造'!N$47</f>
        <v>83</v>
      </c>
      <c r="L47" s="136"/>
      <c r="M47" s="136"/>
      <c r="N47" s="136">
        <f>'実質公債費比率（分子）の構造'!O$47</f>
        <v>83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17216</v>
      </c>
      <c r="C49" s="136"/>
      <c r="D49" s="136"/>
      <c r="E49" s="136">
        <f>'実質公債費比率（分子）の構造'!L$45</f>
        <v>17676</v>
      </c>
      <c r="F49" s="136"/>
      <c r="G49" s="136"/>
      <c r="H49" s="136">
        <f>'実質公債費比率（分子）の構造'!M$45</f>
        <v>17380</v>
      </c>
      <c r="I49" s="136"/>
      <c r="J49" s="136"/>
      <c r="K49" s="136">
        <f>'実質公債費比率（分子）の構造'!N$45</f>
        <v>16895</v>
      </c>
      <c r="L49" s="136"/>
      <c r="M49" s="136"/>
      <c r="N49" s="136">
        <f>'実質公債費比率（分子）の構造'!O$45</f>
        <v>16187</v>
      </c>
      <c r="O49" s="136"/>
      <c r="P49" s="136"/>
    </row>
    <row r="50" spans="1:16">
      <c r="A50" s="136" t="s">
        <v>58</v>
      </c>
      <c r="B50" s="136" t="e">
        <f>NA()</f>
        <v>#N/A</v>
      </c>
      <c r="C50" s="136">
        <f>IF(ISNUMBER('実質公債費比率（分子）の構造'!K$53),'実質公債費比率（分子）の構造'!K$53,NA())</f>
        <v>7220</v>
      </c>
      <c r="D50" s="136" t="e">
        <f>NA()</f>
        <v>#N/A</v>
      </c>
      <c r="E50" s="136" t="e">
        <f>NA()</f>
        <v>#N/A</v>
      </c>
      <c r="F50" s="136">
        <f>IF(ISNUMBER('実質公債費比率（分子）の構造'!L$53),'実質公債費比率（分子）の構造'!L$53,NA())</f>
        <v>6651</v>
      </c>
      <c r="G50" s="136" t="e">
        <f>NA()</f>
        <v>#N/A</v>
      </c>
      <c r="H50" s="136" t="e">
        <f>NA()</f>
        <v>#N/A</v>
      </c>
      <c r="I50" s="136">
        <f>IF(ISNUMBER('実質公債費比率（分子）の構造'!M$53),'実質公債費比率（分子）の構造'!M$53,NA())</f>
        <v>6039</v>
      </c>
      <c r="J50" s="136" t="e">
        <f>NA()</f>
        <v>#N/A</v>
      </c>
      <c r="K50" s="136" t="e">
        <f>NA()</f>
        <v>#N/A</v>
      </c>
      <c r="L50" s="136">
        <f>IF(ISNUMBER('実質公債費比率（分子）の構造'!N$53),'実質公債費比率（分子）の構造'!N$53,NA())</f>
        <v>4977</v>
      </c>
      <c r="M50" s="136" t="e">
        <f>NA()</f>
        <v>#N/A</v>
      </c>
      <c r="N50" s="136" t="e">
        <f>NA()</f>
        <v>#N/A</v>
      </c>
      <c r="O50" s="136">
        <f>IF(ISNUMBER('実質公債費比率（分子）の構造'!O$53),'実質公債費比率（分子）の構造'!O$53,NA())</f>
        <v>3989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142260</v>
      </c>
      <c r="E56" s="135"/>
      <c r="F56" s="135"/>
      <c r="G56" s="135">
        <f>'将来負担比率（分子）の構造'!J$51</f>
        <v>140941</v>
      </c>
      <c r="H56" s="135"/>
      <c r="I56" s="135"/>
      <c r="J56" s="135">
        <f>'将来負担比率（分子）の構造'!K$51</f>
        <v>138597</v>
      </c>
      <c r="K56" s="135"/>
      <c r="L56" s="135"/>
      <c r="M56" s="135">
        <f>'将来負担比率（分子）の構造'!L$51</f>
        <v>136630</v>
      </c>
      <c r="N56" s="135"/>
      <c r="O56" s="135"/>
      <c r="P56" s="135">
        <f>'将来負担比率（分子）の構造'!M$51</f>
        <v>132483</v>
      </c>
    </row>
    <row r="57" spans="1:16">
      <c r="A57" s="135" t="s">
        <v>35</v>
      </c>
      <c r="B57" s="135"/>
      <c r="C57" s="135"/>
      <c r="D57" s="135">
        <f>'将来負担比率（分子）の構造'!I$50</f>
        <v>27010</v>
      </c>
      <c r="E57" s="135"/>
      <c r="F57" s="135"/>
      <c r="G57" s="135">
        <f>'将来負担比率（分子）の構造'!J$50</f>
        <v>27131</v>
      </c>
      <c r="H57" s="135"/>
      <c r="I57" s="135"/>
      <c r="J57" s="135">
        <f>'将来負担比率（分子）の構造'!K$50</f>
        <v>27524</v>
      </c>
      <c r="K57" s="135"/>
      <c r="L57" s="135"/>
      <c r="M57" s="135">
        <f>'将来負担比率（分子）の構造'!L$50</f>
        <v>28028</v>
      </c>
      <c r="N57" s="135"/>
      <c r="O57" s="135"/>
      <c r="P57" s="135">
        <f>'将来負担比率（分子）の構造'!M$50</f>
        <v>26562</v>
      </c>
    </row>
    <row r="58" spans="1:16">
      <c r="A58" s="135" t="s">
        <v>34</v>
      </c>
      <c r="B58" s="135"/>
      <c r="C58" s="135"/>
      <c r="D58" s="135">
        <f>'将来負担比率（分子）の構造'!I$49</f>
        <v>35427</v>
      </c>
      <c r="E58" s="135"/>
      <c r="F58" s="135"/>
      <c r="G58" s="135">
        <f>'将来負担比率（分子）の構造'!J$49</f>
        <v>36645</v>
      </c>
      <c r="H58" s="135"/>
      <c r="I58" s="135"/>
      <c r="J58" s="135">
        <f>'将来負担比率（分子）の構造'!K$49</f>
        <v>37287</v>
      </c>
      <c r="K58" s="135"/>
      <c r="L58" s="135"/>
      <c r="M58" s="135">
        <f>'将来負担比率（分子）の構造'!L$49</f>
        <v>38425</v>
      </c>
      <c r="N58" s="135"/>
      <c r="O58" s="135"/>
      <c r="P58" s="135">
        <f>'将来負担比率（分子）の構造'!M$49</f>
        <v>40120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63</v>
      </c>
      <c r="C61" s="135"/>
      <c r="D61" s="135"/>
      <c r="E61" s="135" t="str">
        <f>'将来負担比率（分子）の構造'!J$46</f>
        <v>-</v>
      </c>
      <c r="F61" s="135"/>
      <c r="G61" s="135"/>
      <c r="H61" s="135">
        <f>'将来負担比率（分子）の構造'!K$46</f>
        <v>65</v>
      </c>
      <c r="I61" s="135"/>
      <c r="J61" s="135"/>
      <c r="K61" s="135" t="str">
        <f>'将来負担比率（分子）の構造'!L$46</f>
        <v>-</v>
      </c>
      <c r="L61" s="135"/>
      <c r="M61" s="135"/>
      <c r="N61" s="135">
        <f>'将来負担比率（分子）の構造'!M$46</f>
        <v>62</v>
      </c>
      <c r="O61" s="135"/>
      <c r="P61" s="135"/>
    </row>
    <row r="62" spans="1:16">
      <c r="A62" s="135" t="s">
        <v>29</v>
      </c>
      <c r="B62" s="135">
        <f>'将来負担比率（分子）の構造'!I$45</f>
        <v>31772</v>
      </c>
      <c r="C62" s="135"/>
      <c r="D62" s="135"/>
      <c r="E62" s="135">
        <f>'将来負担比率（分子）の構造'!J$45</f>
        <v>31327</v>
      </c>
      <c r="F62" s="135"/>
      <c r="G62" s="135"/>
      <c r="H62" s="135">
        <f>'将来負担比率（分子）の構造'!K$45</f>
        <v>30708</v>
      </c>
      <c r="I62" s="135"/>
      <c r="J62" s="135"/>
      <c r="K62" s="135">
        <f>'将来負担比率（分子）の構造'!L$45</f>
        <v>29256</v>
      </c>
      <c r="L62" s="135"/>
      <c r="M62" s="135"/>
      <c r="N62" s="135">
        <f>'将来負担比率（分子）の構造'!M$45</f>
        <v>27157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54576</v>
      </c>
      <c r="C64" s="135"/>
      <c r="D64" s="135"/>
      <c r="E64" s="135">
        <f>'将来負担比率（分子）の構造'!J$43</f>
        <v>46180</v>
      </c>
      <c r="F64" s="135"/>
      <c r="G64" s="135"/>
      <c r="H64" s="135">
        <f>'将来負担比率（分子）の構造'!K$43</f>
        <v>43937</v>
      </c>
      <c r="I64" s="135"/>
      <c r="J64" s="135"/>
      <c r="K64" s="135">
        <f>'将来負担比率（分子）の構造'!L$43</f>
        <v>41557</v>
      </c>
      <c r="L64" s="135"/>
      <c r="M64" s="135"/>
      <c r="N64" s="135">
        <f>'将来負担比率（分子）の構造'!M$43</f>
        <v>38601</v>
      </c>
      <c r="O64" s="135"/>
      <c r="P64" s="135"/>
    </row>
    <row r="65" spans="1:16">
      <c r="A65" s="135" t="s">
        <v>26</v>
      </c>
      <c r="B65" s="135">
        <f>'将来負担比率（分子）の構造'!I$42</f>
        <v>14541</v>
      </c>
      <c r="C65" s="135"/>
      <c r="D65" s="135"/>
      <c r="E65" s="135">
        <f>'将来負担比率（分子）の構造'!J$42</f>
        <v>14568</v>
      </c>
      <c r="F65" s="135"/>
      <c r="G65" s="135"/>
      <c r="H65" s="135">
        <f>'将来負担比率（分子）の構造'!K$42</f>
        <v>13567</v>
      </c>
      <c r="I65" s="135"/>
      <c r="J65" s="135"/>
      <c r="K65" s="135">
        <f>'将来負担比率（分子）の構造'!L$42</f>
        <v>12901</v>
      </c>
      <c r="L65" s="135"/>
      <c r="M65" s="135"/>
      <c r="N65" s="135">
        <f>'将来負担比率（分子）の構造'!M$42</f>
        <v>12115</v>
      </c>
      <c r="O65" s="135"/>
      <c r="P65" s="135"/>
    </row>
    <row r="66" spans="1:16">
      <c r="A66" s="135" t="s">
        <v>25</v>
      </c>
      <c r="B66" s="135">
        <f>'将来負担比率（分子）の構造'!I$41</f>
        <v>129337</v>
      </c>
      <c r="C66" s="135"/>
      <c r="D66" s="135"/>
      <c r="E66" s="135">
        <f>'将来負担比率（分子）の構造'!J$41</f>
        <v>133049</v>
      </c>
      <c r="F66" s="135"/>
      <c r="G66" s="135"/>
      <c r="H66" s="135">
        <f>'将来負担比率（分子）の構造'!K$41</f>
        <v>130823</v>
      </c>
      <c r="I66" s="135"/>
      <c r="J66" s="135"/>
      <c r="K66" s="135">
        <f>'将来負担比率（分子）の構造'!L$41</f>
        <v>128101</v>
      </c>
      <c r="L66" s="135"/>
      <c r="M66" s="135"/>
      <c r="N66" s="135">
        <f>'将来負担比率（分子）の構造'!M$41</f>
        <v>125287</v>
      </c>
      <c r="O66" s="135"/>
      <c r="P66" s="135"/>
    </row>
    <row r="67" spans="1:16">
      <c r="A67" s="135" t="s">
        <v>62</v>
      </c>
      <c r="B67" s="135" t="e">
        <f>NA()</f>
        <v>#N/A</v>
      </c>
      <c r="C67" s="135">
        <f>IF(ISNUMBER('将来負担比率（分子）の構造'!I$52), IF('将来負担比率（分子）の構造'!I$52 &lt; 0, 0, '将来負担比率（分子）の構造'!I$52), NA())</f>
        <v>25591</v>
      </c>
      <c r="D67" s="135" t="e">
        <f>NA()</f>
        <v>#N/A</v>
      </c>
      <c r="E67" s="135" t="e">
        <f>NA()</f>
        <v>#N/A</v>
      </c>
      <c r="F67" s="135">
        <f>IF(ISNUMBER('将来負担比率（分子）の構造'!J$52), IF('将来負担比率（分子）の構造'!J$52 &lt; 0, 0, '将来負担比率（分子）の構造'!J$52), NA())</f>
        <v>20407</v>
      </c>
      <c r="G67" s="135" t="e">
        <f>NA()</f>
        <v>#N/A</v>
      </c>
      <c r="H67" s="135" t="e">
        <f>NA()</f>
        <v>#N/A</v>
      </c>
      <c r="I67" s="135">
        <f>IF(ISNUMBER('将来負担比率（分子）の構造'!K$52), IF('将来負担比率（分子）の構造'!K$52 &lt; 0, 0, '将来負担比率（分子）の構造'!K$52), NA())</f>
        <v>15693</v>
      </c>
      <c r="J67" s="135" t="e">
        <f>NA()</f>
        <v>#N/A</v>
      </c>
      <c r="K67" s="135" t="e">
        <f>NA()</f>
        <v>#N/A</v>
      </c>
      <c r="L67" s="135">
        <f>IF(ISNUMBER('将来負担比率（分子）の構造'!L$52), IF('将来負担比率（分子）の構造'!L$52 &lt; 0, 0, '将来負担比率（分子）の構造'!L$52), NA())</f>
        <v>8733</v>
      </c>
      <c r="M67" s="135" t="e">
        <f>NA()</f>
        <v>#N/A</v>
      </c>
      <c r="N67" s="135" t="e">
        <f>NA()</f>
        <v>#N/A</v>
      </c>
      <c r="O67" s="135">
        <f>IF(ISNUMBER('将来負担比率（分子）の構造'!M$52), IF('将来負担比率（分子）の構造'!M$52 &lt; 0, 0, '将来負担比率（分子）の構造'!M$52), NA())</f>
        <v>4058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93081131</v>
      </c>
      <c r="S5" s="583"/>
      <c r="T5" s="583"/>
      <c r="U5" s="583"/>
      <c r="V5" s="583"/>
      <c r="W5" s="583"/>
      <c r="X5" s="583"/>
      <c r="Y5" s="584"/>
      <c r="Z5" s="585">
        <v>46.8</v>
      </c>
      <c r="AA5" s="585"/>
      <c r="AB5" s="585"/>
      <c r="AC5" s="585"/>
      <c r="AD5" s="586">
        <v>87864073</v>
      </c>
      <c r="AE5" s="586"/>
      <c r="AF5" s="586"/>
      <c r="AG5" s="586"/>
      <c r="AH5" s="586"/>
      <c r="AI5" s="586"/>
      <c r="AJ5" s="586"/>
      <c r="AK5" s="586"/>
      <c r="AL5" s="587">
        <v>86</v>
      </c>
      <c r="AM5" s="588"/>
      <c r="AN5" s="588"/>
      <c r="AO5" s="589"/>
      <c r="AP5" s="579" t="s">
        <v>207</v>
      </c>
      <c r="AQ5" s="580"/>
      <c r="AR5" s="580"/>
      <c r="AS5" s="580"/>
      <c r="AT5" s="580"/>
      <c r="AU5" s="580"/>
      <c r="AV5" s="580"/>
      <c r="AW5" s="580"/>
      <c r="AX5" s="580"/>
      <c r="AY5" s="580"/>
      <c r="AZ5" s="580"/>
      <c r="BA5" s="580"/>
      <c r="BB5" s="580"/>
      <c r="BC5" s="580"/>
      <c r="BD5" s="580"/>
      <c r="BE5" s="580"/>
      <c r="BF5" s="581"/>
      <c r="BG5" s="593">
        <v>84518136</v>
      </c>
      <c r="BH5" s="594"/>
      <c r="BI5" s="594"/>
      <c r="BJ5" s="594"/>
      <c r="BK5" s="594"/>
      <c r="BL5" s="594"/>
      <c r="BM5" s="594"/>
      <c r="BN5" s="595"/>
      <c r="BO5" s="596">
        <v>90.8</v>
      </c>
      <c r="BP5" s="596"/>
      <c r="BQ5" s="596"/>
      <c r="BR5" s="596"/>
      <c r="BS5" s="597">
        <v>2131970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1214101</v>
      </c>
      <c r="S6" s="594"/>
      <c r="T6" s="594"/>
      <c r="U6" s="594"/>
      <c r="V6" s="594"/>
      <c r="W6" s="594"/>
      <c r="X6" s="594"/>
      <c r="Y6" s="595"/>
      <c r="Z6" s="596">
        <v>0.6</v>
      </c>
      <c r="AA6" s="596"/>
      <c r="AB6" s="596"/>
      <c r="AC6" s="596"/>
      <c r="AD6" s="597">
        <v>1214101</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84518136</v>
      </c>
      <c r="BH6" s="594"/>
      <c r="BI6" s="594"/>
      <c r="BJ6" s="594"/>
      <c r="BK6" s="594"/>
      <c r="BL6" s="594"/>
      <c r="BM6" s="594"/>
      <c r="BN6" s="595"/>
      <c r="BO6" s="596">
        <v>90.8</v>
      </c>
      <c r="BP6" s="596"/>
      <c r="BQ6" s="596"/>
      <c r="BR6" s="596"/>
      <c r="BS6" s="597">
        <v>2131970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944578</v>
      </c>
      <c r="CS6" s="594"/>
      <c r="CT6" s="594"/>
      <c r="CU6" s="594"/>
      <c r="CV6" s="594"/>
      <c r="CW6" s="594"/>
      <c r="CX6" s="594"/>
      <c r="CY6" s="595"/>
      <c r="CZ6" s="596">
        <v>0.5</v>
      </c>
      <c r="DA6" s="596"/>
      <c r="DB6" s="596"/>
      <c r="DC6" s="596"/>
      <c r="DD6" s="602" t="s">
        <v>214</v>
      </c>
      <c r="DE6" s="594"/>
      <c r="DF6" s="594"/>
      <c r="DG6" s="594"/>
      <c r="DH6" s="594"/>
      <c r="DI6" s="594"/>
      <c r="DJ6" s="594"/>
      <c r="DK6" s="594"/>
      <c r="DL6" s="594"/>
      <c r="DM6" s="594"/>
      <c r="DN6" s="594"/>
      <c r="DO6" s="594"/>
      <c r="DP6" s="595"/>
      <c r="DQ6" s="602">
        <v>944464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135114</v>
      </c>
      <c r="S7" s="594"/>
      <c r="T7" s="594"/>
      <c r="U7" s="594"/>
      <c r="V7" s="594"/>
      <c r="W7" s="594"/>
      <c r="X7" s="594"/>
      <c r="Y7" s="595"/>
      <c r="Z7" s="596">
        <v>0.1</v>
      </c>
      <c r="AA7" s="596"/>
      <c r="AB7" s="596"/>
      <c r="AC7" s="596"/>
      <c r="AD7" s="597">
        <v>135114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44494599</v>
      </c>
      <c r="BH7" s="594"/>
      <c r="BI7" s="594"/>
      <c r="BJ7" s="594"/>
      <c r="BK7" s="594"/>
      <c r="BL7" s="594"/>
      <c r="BM7" s="594"/>
      <c r="BN7" s="595"/>
      <c r="BO7" s="596">
        <v>47.8</v>
      </c>
      <c r="BP7" s="596"/>
      <c r="BQ7" s="596"/>
      <c r="BR7" s="596"/>
      <c r="BS7" s="597">
        <v>2131970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20185903</v>
      </c>
      <c r="CS7" s="594"/>
      <c r="CT7" s="594"/>
      <c r="CU7" s="594"/>
      <c r="CV7" s="594"/>
      <c r="CW7" s="594"/>
      <c r="CX7" s="594"/>
      <c r="CY7" s="595"/>
      <c r="CZ7" s="596">
        <v>10.5</v>
      </c>
      <c r="DA7" s="596"/>
      <c r="DB7" s="596"/>
      <c r="DC7" s="596"/>
      <c r="DD7" s="602">
        <v>885291</v>
      </c>
      <c r="DE7" s="594"/>
      <c r="DF7" s="594"/>
      <c r="DG7" s="594"/>
      <c r="DH7" s="594"/>
      <c r="DI7" s="594"/>
      <c r="DJ7" s="594"/>
      <c r="DK7" s="594"/>
      <c r="DL7" s="594"/>
      <c r="DM7" s="594"/>
      <c r="DN7" s="594"/>
      <c r="DO7" s="594"/>
      <c r="DP7" s="595"/>
      <c r="DQ7" s="602">
        <v>17829497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563097</v>
      </c>
      <c r="S8" s="594"/>
      <c r="T8" s="594"/>
      <c r="U8" s="594"/>
      <c r="V8" s="594"/>
      <c r="W8" s="594"/>
      <c r="X8" s="594"/>
      <c r="Y8" s="595"/>
      <c r="Z8" s="596">
        <v>0.3</v>
      </c>
      <c r="AA8" s="596"/>
      <c r="AB8" s="596"/>
      <c r="AC8" s="596"/>
      <c r="AD8" s="597">
        <v>563097</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861127</v>
      </c>
      <c r="BH8" s="594"/>
      <c r="BI8" s="594"/>
      <c r="BJ8" s="594"/>
      <c r="BK8" s="594"/>
      <c r="BL8" s="594"/>
      <c r="BM8" s="594"/>
      <c r="BN8" s="595"/>
      <c r="BO8" s="596">
        <v>0.9</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67734022</v>
      </c>
      <c r="CS8" s="594"/>
      <c r="CT8" s="594"/>
      <c r="CU8" s="594"/>
      <c r="CV8" s="594"/>
      <c r="CW8" s="594"/>
      <c r="CX8" s="594"/>
      <c r="CY8" s="595"/>
      <c r="CZ8" s="596">
        <v>35.200000000000003</v>
      </c>
      <c r="DA8" s="596"/>
      <c r="DB8" s="596"/>
      <c r="DC8" s="596"/>
      <c r="DD8" s="602">
        <v>1568578</v>
      </c>
      <c r="DE8" s="594"/>
      <c r="DF8" s="594"/>
      <c r="DG8" s="594"/>
      <c r="DH8" s="594"/>
      <c r="DI8" s="594"/>
      <c r="DJ8" s="594"/>
      <c r="DK8" s="594"/>
      <c r="DL8" s="594"/>
      <c r="DM8" s="594"/>
      <c r="DN8" s="594"/>
      <c r="DO8" s="594"/>
      <c r="DP8" s="595"/>
      <c r="DQ8" s="602">
        <v>32384767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307274</v>
      </c>
      <c r="S9" s="594"/>
      <c r="T9" s="594"/>
      <c r="U9" s="594"/>
      <c r="V9" s="594"/>
      <c r="W9" s="594"/>
      <c r="X9" s="594"/>
      <c r="Y9" s="595"/>
      <c r="Z9" s="596">
        <v>0.2</v>
      </c>
      <c r="AA9" s="596"/>
      <c r="AB9" s="596"/>
      <c r="AC9" s="596"/>
      <c r="AD9" s="597">
        <v>307274</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30583161</v>
      </c>
      <c r="BH9" s="594"/>
      <c r="BI9" s="594"/>
      <c r="BJ9" s="594"/>
      <c r="BK9" s="594"/>
      <c r="BL9" s="594"/>
      <c r="BM9" s="594"/>
      <c r="BN9" s="595"/>
      <c r="BO9" s="596">
        <v>32.9</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13367166</v>
      </c>
      <c r="CS9" s="594"/>
      <c r="CT9" s="594"/>
      <c r="CU9" s="594"/>
      <c r="CV9" s="594"/>
      <c r="CW9" s="594"/>
      <c r="CX9" s="594"/>
      <c r="CY9" s="595"/>
      <c r="CZ9" s="596">
        <v>6.9</v>
      </c>
      <c r="DA9" s="596"/>
      <c r="DB9" s="596"/>
      <c r="DC9" s="596"/>
      <c r="DD9" s="602">
        <v>1705924</v>
      </c>
      <c r="DE9" s="594"/>
      <c r="DF9" s="594"/>
      <c r="DG9" s="594"/>
      <c r="DH9" s="594"/>
      <c r="DI9" s="594"/>
      <c r="DJ9" s="594"/>
      <c r="DK9" s="594"/>
      <c r="DL9" s="594"/>
      <c r="DM9" s="594"/>
      <c r="DN9" s="594"/>
      <c r="DO9" s="594"/>
      <c r="DP9" s="595"/>
      <c r="DQ9" s="602">
        <v>10392292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6317261</v>
      </c>
      <c r="S10" s="594"/>
      <c r="T10" s="594"/>
      <c r="U10" s="594"/>
      <c r="V10" s="594"/>
      <c r="W10" s="594"/>
      <c r="X10" s="594"/>
      <c r="Y10" s="595"/>
      <c r="Z10" s="596">
        <v>3.2</v>
      </c>
      <c r="AA10" s="596"/>
      <c r="AB10" s="596"/>
      <c r="AC10" s="596"/>
      <c r="AD10" s="597">
        <v>6317261</v>
      </c>
      <c r="AE10" s="597"/>
      <c r="AF10" s="597"/>
      <c r="AG10" s="597"/>
      <c r="AH10" s="597"/>
      <c r="AI10" s="597"/>
      <c r="AJ10" s="597"/>
      <c r="AK10" s="597"/>
      <c r="AL10" s="598">
        <v>6.2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2142879</v>
      </c>
      <c r="BH10" s="594"/>
      <c r="BI10" s="594"/>
      <c r="BJ10" s="594"/>
      <c r="BK10" s="594"/>
      <c r="BL10" s="594"/>
      <c r="BM10" s="594"/>
      <c r="BN10" s="595"/>
      <c r="BO10" s="596">
        <v>2.2999999999999998</v>
      </c>
      <c r="BP10" s="596"/>
      <c r="BQ10" s="596"/>
      <c r="BR10" s="596"/>
      <c r="BS10" s="602">
        <v>356144</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201844</v>
      </c>
      <c r="CS10" s="594"/>
      <c r="CT10" s="594"/>
      <c r="CU10" s="594"/>
      <c r="CV10" s="594"/>
      <c r="CW10" s="594"/>
      <c r="CX10" s="594"/>
      <c r="CY10" s="595"/>
      <c r="CZ10" s="596">
        <v>0.1</v>
      </c>
      <c r="DA10" s="596"/>
      <c r="DB10" s="596"/>
      <c r="DC10" s="596"/>
      <c r="DD10" s="602" t="s">
        <v>110</v>
      </c>
      <c r="DE10" s="594"/>
      <c r="DF10" s="594"/>
      <c r="DG10" s="594"/>
      <c r="DH10" s="594"/>
      <c r="DI10" s="594"/>
      <c r="DJ10" s="594"/>
      <c r="DK10" s="594"/>
      <c r="DL10" s="594"/>
      <c r="DM10" s="594"/>
      <c r="DN10" s="594"/>
      <c r="DO10" s="594"/>
      <c r="DP10" s="595"/>
      <c r="DQ10" s="602">
        <v>99843</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128137</v>
      </c>
      <c r="S11" s="594"/>
      <c r="T11" s="594"/>
      <c r="U11" s="594"/>
      <c r="V11" s="594"/>
      <c r="W11" s="594"/>
      <c r="X11" s="594"/>
      <c r="Y11" s="595"/>
      <c r="Z11" s="596">
        <v>0.1</v>
      </c>
      <c r="AA11" s="596"/>
      <c r="AB11" s="596"/>
      <c r="AC11" s="596"/>
      <c r="AD11" s="597">
        <v>128137</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10907432</v>
      </c>
      <c r="BH11" s="594"/>
      <c r="BI11" s="594"/>
      <c r="BJ11" s="594"/>
      <c r="BK11" s="594"/>
      <c r="BL11" s="594"/>
      <c r="BM11" s="594"/>
      <c r="BN11" s="595"/>
      <c r="BO11" s="596">
        <v>11.7</v>
      </c>
      <c r="BP11" s="596"/>
      <c r="BQ11" s="596"/>
      <c r="BR11" s="596"/>
      <c r="BS11" s="602">
        <v>1775826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2500321</v>
      </c>
      <c r="CS11" s="594"/>
      <c r="CT11" s="594"/>
      <c r="CU11" s="594"/>
      <c r="CV11" s="594"/>
      <c r="CW11" s="594"/>
      <c r="CX11" s="594"/>
      <c r="CY11" s="595"/>
      <c r="CZ11" s="596">
        <v>1.3</v>
      </c>
      <c r="DA11" s="596"/>
      <c r="DB11" s="596"/>
      <c r="DC11" s="596"/>
      <c r="DD11" s="602">
        <v>905686</v>
      </c>
      <c r="DE11" s="594"/>
      <c r="DF11" s="594"/>
      <c r="DG11" s="594"/>
      <c r="DH11" s="594"/>
      <c r="DI11" s="594"/>
      <c r="DJ11" s="594"/>
      <c r="DK11" s="594"/>
      <c r="DL11" s="594"/>
      <c r="DM11" s="594"/>
      <c r="DN11" s="594"/>
      <c r="DO11" s="594"/>
      <c r="DP11" s="595"/>
      <c r="DQ11" s="602">
        <v>1867966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35128383</v>
      </c>
      <c r="BH12" s="594"/>
      <c r="BI12" s="594"/>
      <c r="BJ12" s="594"/>
      <c r="BK12" s="594"/>
      <c r="BL12" s="594"/>
      <c r="BM12" s="594"/>
      <c r="BN12" s="595"/>
      <c r="BO12" s="596">
        <v>37.700000000000003</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21611899</v>
      </c>
      <c r="CS12" s="594"/>
      <c r="CT12" s="594"/>
      <c r="CU12" s="594"/>
      <c r="CV12" s="594"/>
      <c r="CW12" s="594"/>
      <c r="CX12" s="594"/>
      <c r="CY12" s="595"/>
      <c r="CZ12" s="596">
        <v>11.2</v>
      </c>
      <c r="DA12" s="596"/>
      <c r="DB12" s="596"/>
      <c r="DC12" s="596"/>
      <c r="DD12" s="602">
        <v>321968</v>
      </c>
      <c r="DE12" s="594"/>
      <c r="DF12" s="594"/>
      <c r="DG12" s="594"/>
      <c r="DH12" s="594"/>
      <c r="DI12" s="594"/>
      <c r="DJ12" s="594"/>
      <c r="DK12" s="594"/>
      <c r="DL12" s="594"/>
      <c r="DM12" s="594"/>
      <c r="DN12" s="594"/>
      <c r="DO12" s="594"/>
      <c r="DP12" s="595"/>
      <c r="DQ12" s="602">
        <v>1552702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186996</v>
      </c>
      <c r="S13" s="594"/>
      <c r="T13" s="594"/>
      <c r="U13" s="594"/>
      <c r="V13" s="594"/>
      <c r="W13" s="594"/>
      <c r="X13" s="594"/>
      <c r="Y13" s="595"/>
      <c r="Z13" s="596">
        <v>0.1</v>
      </c>
      <c r="AA13" s="596"/>
      <c r="AB13" s="596"/>
      <c r="AC13" s="596"/>
      <c r="AD13" s="597">
        <v>186996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34977150</v>
      </c>
      <c r="BH13" s="594"/>
      <c r="BI13" s="594"/>
      <c r="BJ13" s="594"/>
      <c r="BK13" s="594"/>
      <c r="BL13" s="594"/>
      <c r="BM13" s="594"/>
      <c r="BN13" s="595"/>
      <c r="BO13" s="596">
        <v>37.6</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23460073</v>
      </c>
      <c r="CS13" s="594"/>
      <c r="CT13" s="594"/>
      <c r="CU13" s="594"/>
      <c r="CV13" s="594"/>
      <c r="CW13" s="594"/>
      <c r="CX13" s="594"/>
      <c r="CY13" s="595"/>
      <c r="CZ13" s="596">
        <v>12.2</v>
      </c>
      <c r="DA13" s="596"/>
      <c r="DB13" s="596"/>
      <c r="DC13" s="596"/>
      <c r="DD13" s="602">
        <v>10799612</v>
      </c>
      <c r="DE13" s="594"/>
      <c r="DF13" s="594"/>
      <c r="DG13" s="594"/>
      <c r="DH13" s="594"/>
      <c r="DI13" s="594"/>
      <c r="DJ13" s="594"/>
      <c r="DK13" s="594"/>
      <c r="DL13" s="594"/>
      <c r="DM13" s="594"/>
      <c r="DN13" s="594"/>
      <c r="DO13" s="594"/>
      <c r="DP13" s="595"/>
      <c r="DQ13" s="602">
        <v>14339975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765034</v>
      </c>
      <c r="BH14" s="594"/>
      <c r="BI14" s="594"/>
      <c r="BJ14" s="594"/>
      <c r="BK14" s="594"/>
      <c r="BL14" s="594"/>
      <c r="BM14" s="594"/>
      <c r="BN14" s="595"/>
      <c r="BO14" s="596">
        <v>0.8</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5224127</v>
      </c>
      <c r="CS14" s="594"/>
      <c r="CT14" s="594"/>
      <c r="CU14" s="594"/>
      <c r="CV14" s="594"/>
      <c r="CW14" s="594"/>
      <c r="CX14" s="594"/>
      <c r="CY14" s="595"/>
      <c r="CZ14" s="596">
        <v>2.7</v>
      </c>
      <c r="DA14" s="596"/>
      <c r="DB14" s="596"/>
      <c r="DC14" s="596"/>
      <c r="DD14" s="602">
        <v>542447</v>
      </c>
      <c r="DE14" s="594"/>
      <c r="DF14" s="594"/>
      <c r="DG14" s="594"/>
      <c r="DH14" s="594"/>
      <c r="DI14" s="594"/>
      <c r="DJ14" s="594"/>
      <c r="DK14" s="594"/>
      <c r="DL14" s="594"/>
      <c r="DM14" s="594"/>
      <c r="DN14" s="594"/>
      <c r="DO14" s="594"/>
      <c r="DP14" s="595"/>
      <c r="DQ14" s="602">
        <v>4861325</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340887</v>
      </c>
      <c r="S15" s="594"/>
      <c r="T15" s="594"/>
      <c r="U15" s="594"/>
      <c r="V15" s="594"/>
      <c r="W15" s="594"/>
      <c r="X15" s="594"/>
      <c r="Y15" s="595"/>
      <c r="Z15" s="596">
        <v>0.2</v>
      </c>
      <c r="AA15" s="596"/>
      <c r="AB15" s="596"/>
      <c r="AC15" s="596"/>
      <c r="AD15" s="597">
        <v>340887</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4130097</v>
      </c>
      <c r="BH15" s="594"/>
      <c r="BI15" s="594"/>
      <c r="BJ15" s="594"/>
      <c r="BK15" s="594"/>
      <c r="BL15" s="594"/>
      <c r="BM15" s="594"/>
      <c r="BN15" s="595"/>
      <c r="BO15" s="596">
        <v>4.4000000000000004</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21001217</v>
      </c>
      <c r="CS15" s="594"/>
      <c r="CT15" s="594"/>
      <c r="CU15" s="594"/>
      <c r="CV15" s="594"/>
      <c r="CW15" s="594"/>
      <c r="CX15" s="594"/>
      <c r="CY15" s="595"/>
      <c r="CZ15" s="596">
        <v>10.9</v>
      </c>
      <c r="DA15" s="596"/>
      <c r="DB15" s="596"/>
      <c r="DC15" s="596"/>
      <c r="DD15" s="602">
        <v>7345805</v>
      </c>
      <c r="DE15" s="594"/>
      <c r="DF15" s="594"/>
      <c r="DG15" s="594"/>
      <c r="DH15" s="594"/>
      <c r="DI15" s="594"/>
      <c r="DJ15" s="594"/>
      <c r="DK15" s="594"/>
      <c r="DL15" s="594"/>
      <c r="DM15" s="594"/>
      <c r="DN15" s="594"/>
      <c r="DO15" s="594"/>
      <c r="DP15" s="595"/>
      <c r="DQ15" s="602">
        <v>15157197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5494525</v>
      </c>
      <c r="S16" s="594"/>
      <c r="T16" s="594"/>
      <c r="U16" s="594"/>
      <c r="V16" s="594"/>
      <c r="W16" s="594"/>
      <c r="X16" s="594"/>
      <c r="Y16" s="595"/>
      <c r="Z16" s="596">
        <v>2.8</v>
      </c>
      <c r="AA16" s="596"/>
      <c r="AB16" s="596"/>
      <c r="AC16" s="596"/>
      <c r="AD16" s="597">
        <v>4534647</v>
      </c>
      <c r="AE16" s="597"/>
      <c r="AF16" s="597"/>
      <c r="AG16" s="597"/>
      <c r="AH16" s="597"/>
      <c r="AI16" s="597"/>
      <c r="AJ16" s="597"/>
      <c r="AK16" s="597"/>
      <c r="AL16" s="598">
        <v>4.4000000000000004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23</v>
      </c>
      <c r="BH16" s="594"/>
      <c r="BI16" s="594"/>
      <c r="BJ16" s="594"/>
      <c r="BK16" s="594"/>
      <c r="BL16" s="594"/>
      <c r="BM16" s="594"/>
      <c r="BN16" s="595"/>
      <c r="BO16" s="596">
        <v>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335016</v>
      </c>
      <c r="CS16" s="594"/>
      <c r="CT16" s="594"/>
      <c r="CU16" s="594"/>
      <c r="CV16" s="594"/>
      <c r="CW16" s="594"/>
      <c r="CX16" s="594"/>
      <c r="CY16" s="595"/>
      <c r="CZ16" s="596">
        <v>0.2</v>
      </c>
      <c r="DA16" s="596"/>
      <c r="DB16" s="596"/>
      <c r="DC16" s="596"/>
      <c r="DD16" s="602" t="s">
        <v>110</v>
      </c>
      <c r="DE16" s="594"/>
      <c r="DF16" s="594"/>
      <c r="DG16" s="594"/>
      <c r="DH16" s="594"/>
      <c r="DI16" s="594"/>
      <c r="DJ16" s="594"/>
      <c r="DK16" s="594"/>
      <c r="DL16" s="594"/>
      <c r="DM16" s="594"/>
      <c r="DN16" s="594"/>
      <c r="DO16" s="594"/>
      <c r="DP16" s="595"/>
      <c r="DQ16" s="602">
        <v>134399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4534647</v>
      </c>
      <c r="S17" s="594"/>
      <c r="T17" s="594"/>
      <c r="U17" s="594"/>
      <c r="V17" s="594"/>
      <c r="W17" s="594"/>
      <c r="X17" s="594"/>
      <c r="Y17" s="595"/>
      <c r="Z17" s="596">
        <v>2.2999999999999998</v>
      </c>
      <c r="AA17" s="596"/>
      <c r="AB17" s="596"/>
      <c r="AC17" s="596"/>
      <c r="AD17" s="597">
        <v>4534647</v>
      </c>
      <c r="AE17" s="597"/>
      <c r="AF17" s="597"/>
      <c r="AG17" s="597"/>
      <c r="AH17" s="597"/>
      <c r="AI17" s="597"/>
      <c r="AJ17" s="597"/>
      <c r="AK17" s="597"/>
      <c r="AL17" s="598">
        <v>4.4000000000000004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15870674</v>
      </c>
      <c r="CS17" s="594"/>
      <c r="CT17" s="594"/>
      <c r="CU17" s="594"/>
      <c r="CV17" s="594"/>
      <c r="CW17" s="594"/>
      <c r="CX17" s="594"/>
      <c r="CY17" s="595"/>
      <c r="CZ17" s="596">
        <v>8.1999999999999993</v>
      </c>
      <c r="DA17" s="596"/>
      <c r="DB17" s="596"/>
      <c r="DC17" s="596"/>
      <c r="DD17" s="602" t="s">
        <v>110</v>
      </c>
      <c r="DE17" s="594"/>
      <c r="DF17" s="594"/>
      <c r="DG17" s="594"/>
      <c r="DH17" s="594"/>
      <c r="DI17" s="594"/>
      <c r="DJ17" s="594"/>
      <c r="DK17" s="594"/>
      <c r="DL17" s="594"/>
      <c r="DM17" s="594"/>
      <c r="DN17" s="594"/>
      <c r="DO17" s="594"/>
      <c r="DP17" s="595"/>
      <c r="DQ17" s="602">
        <v>15521029</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504313</v>
      </c>
      <c r="S18" s="594"/>
      <c r="T18" s="594"/>
      <c r="U18" s="594"/>
      <c r="V18" s="594"/>
      <c r="W18" s="594"/>
      <c r="X18" s="594"/>
      <c r="Y18" s="595"/>
      <c r="Z18" s="596">
        <v>0.3</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455565</v>
      </c>
      <c r="S19" s="594"/>
      <c r="T19" s="594"/>
      <c r="U19" s="594"/>
      <c r="V19" s="594"/>
      <c r="W19" s="594"/>
      <c r="X19" s="594"/>
      <c r="Y19" s="595"/>
      <c r="Z19" s="596">
        <v>0.2</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8562995</v>
      </c>
      <c r="BH19" s="594"/>
      <c r="BI19" s="594"/>
      <c r="BJ19" s="594"/>
      <c r="BK19" s="594"/>
      <c r="BL19" s="594"/>
      <c r="BM19" s="594"/>
      <c r="BN19" s="595"/>
      <c r="BO19" s="596">
        <v>9.1999999999999993</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107768523</v>
      </c>
      <c r="S20" s="594"/>
      <c r="T20" s="594"/>
      <c r="U20" s="594"/>
      <c r="V20" s="594"/>
      <c r="W20" s="594"/>
      <c r="X20" s="594"/>
      <c r="Y20" s="595"/>
      <c r="Z20" s="596">
        <v>54.2</v>
      </c>
      <c r="AA20" s="596"/>
      <c r="AB20" s="596"/>
      <c r="AC20" s="596"/>
      <c r="AD20" s="597">
        <v>101591587</v>
      </c>
      <c r="AE20" s="597"/>
      <c r="AF20" s="597"/>
      <c r="AG20" s="597"/>
      <c r="AH20" s="597"/>
      <c r="AI20" s="597"/>
      <c r="AJ20" s="597"/>
      <c r="AK20" s="597"/>
      <c r="AL20" s="598">
        <v>99.4</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8562995</v>
      </c>
      <c r="BH20" s="594"/>
      <c r="BI20" s="594"/>
      <c r="BJ20" s="594"/>
      <c r="BK20" s="594"/>
      <c r="BL20" s="594"/>
      <c r="BM20" s="594"/>
      <c r="BN20" s="595"/>
      <c r="BO20" s="596">
        <v>9.1999999999999993</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192436840</v>
      </c>
      <c r="CS20" s="594"/>
      <c r="CT20" s="594"/>
      <c r="CU20" s="594"/>
      <c r="CV20" s="594"/>
      <c r="CW20" s="594"/>
      <c r="CX20" s="594"/>
      <c r="CY20" s="595"/>
      <c r="CZ20" s="596">
        <v>100</v>
      </c>
      <c r="DA20" s="596"/>
      <c r="DB20" s="596"/>
      <c r="DC20" s="596"/>
      <c r="DD20" s="602">
        <v>24075311</v>
      </c>
      <c r="DE20" s="594"/>
      <c r="DF20" s="594"/>
      <c r="DG20" s="594"/>
      <c r="DH20" s="594"/>
      <c r="DI20" s="594"/>
      <c r="DJ20" s="594"/>
      <c r="DK20" s="594"/>
      <c r="DL20" s="594"/>
      <c r="DM20" s="594"/>
      <c r="DN20" s="594"/>
      <c r="DO20" s="594"/>
      <c r="DP20" s="595"/>
      <c r="DQ20" s="602">
        <v>115085456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85273</v>
      </c>
      <c r="S21" s="594"/>
      <c r="T21" s="594"/>
      <c r="U21" s="594"/>
      <c r="V21" s="594"/>
      <c r="W21" s="594"/>
      <c r="X21" s="594"/>
      <c r="Y21" s="595"/>
      <c r="Z21" s="596">
        <v>0</v>
      </c>
      <c r="AA21" s="596"/>
      <c r="AB21" s="596"/>
      <c r="AC21" s="596"/>
      <c r="AD21" s="597">
        <v>85273</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23580</v>
      </c>
      <c r="BH21" s="594"/>
      <c r="BI21" s="594"/>
      <c r="BJ21" s="594"/>
      <c r="BK21" s="594"/>
      <c r="BL21" s="594"/>
      <c r="BM21" s="594"/>
      <c r="BN21" s="595"/>
      <c r="BO21" s="596">
        <v>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2033979</v>
      </c>
      <c r="S22" s="594"/>
      <c r="T22" s="594"/>
      <c r="U22" s="594"/>
      <c r="V22" s="594"/>
      <c r="W22" s="594"/>
      <c r="X22" s="594"/>
      <c r="Y22" s="595"/>
      <c r="Z22" s="596">
        <v>1</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v>3322357</v>
      </c>
      <c r="BH22" s="594"/>
      <c r="BI22" s="594"/>
      <c r="BJ22" s="594"/>
      <c r="BK22" s="594"/>
      <c r="BL22" s="594"/>
      <c r="BM22" s="594"/>
      <c r="BN22" s="595"/>
      <c r="BO22" s="596">
        <v>3.6</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2583318</v>
      </c>
      <c r="S23" s="594"/>
      <c r="T23" s="594"/>
      <c r="U23" s="594"/>
      <c r="V23" s="594"/>
      <c r="W23" s="594"/>
      <c r="X23" s="594"/>
      <c r="Y23" s="595"/>
      <c r="Z23" s="596">
        <v>1.3</v>
      </c>
      <c r="AA23" s="596"/>
      <c r="AB23" s="596"/>
      <c r="AC23" s="596"/>
      <c r="AD23" s="597">
        <v>197756</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5217058</v>
      </c>
      <c r="BH23" s="594"/>
      <c r="BI23" s="594"/>
      <c r="BJ23" s="594"/>
      <c r="BK23" s="594"/>
      <c r="BL23" s="594"/>
      <c r="BM23" s="594"/>
      <c r="BN23" s="595"/>
      <c r="BO23" s="596">
        <v>5.6</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1779554</v>
      </c>
      <c r="S24" s="594"/>
      <c r="T24" s="594"/>
      <c r="U24" s="594"/>
      <c r="V24" s="594"/>
      <c r="W24" s="594"/>
      <c r="X24" s="594"/>
      <c r="Y24" s="595"/>
      <c r="Z24" s="596">
        <v>0.9</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92481220</v>
      </c>
      <c r="CS24" s="583"/>
      <c r="CT24" s="583"/>
      <c r="CU24" s="583"/>
      <c r="CV24" s="583"/>
      <c r="CW24" s="583"/>
      <c r="CX24" s="583"/>
      <c r="CY24" s="584"/>
      <c r="CZ24" s="620">
        <v>48.1</v>
      </c>
      <c r="DA24" s="621"/>
      <c r="DB24" s="621"/>
      <c r="DC24" s="622"/>
      <c r="DD24" s="619">
        <v>59806319</v>
      </c>
      <c r="DE24" s="583"/>
      <c r="DF24" s="583"/>
      <c r="DG24" s="583"/>
      <c r="DH24" s="583"/>
      <c r="DI24" s="583"/>
      <c r="DJ24" s="583"/>
      <c r="DK24" s="584"/>
      <c r="DL24" s="619">
        <v>59292949</v>
      </c>
      <c r="DM24" s="583"/>
      <c r="DN24" s="583"/>
      <c r="DO24" s="583"/>
      <c r="DP24" s="583"/>
      <c r="DQ24" s="583"/>
      <c r="DR24" s="583"/>
      <c r="DS24" s="583"/>
      <c r="DT24" s="583"/>
      <c r="DU24" s="583"/>
      <c r="DV24" s="584"/>
      <c r="DW24" s="587">
        <v>55.4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31193499</v>
      </c>
      <c r="S25" s="594"/>
      <c r="T25" s="594"/>
      <c r="U25" s="594"/>
      <c r="V25" s="594"/>
      <c r="W25" s="594"/>
      <c r="X25" s="594"/>
      <c r="Y25" s="595"/>
      <c r="Z25" s="596">
        <v>15.7</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30448472</v>
      </c>
      <c r="CS25" s="625"/>
      <c r="CT25" s="625"/>
      <c r="CU25" s="625"/>
      <c r="CV25" s="625"/>
      <c r="CW25" s="625"/>
      <c r="CX25" s="625"/>
      <c r="CY25" s="626"/>
      <c r="CZ25" s="627">
        <v>15.8</v>
      </c>
      <c r="DA25" s="628"/>
      <c r="DB25" s="628"/>
      <c r="DC25" s="629"/>
      <c r="DD25" s="602">
        <v>28348934</v>
      </c>
      <c r="DE25" s="625"/>
      <c r="DF25" s="625"/>
      <c r="DG25" s="625"/>
      <c r="DH25" s="625"/>
      <c r="DI25" s="625"/>
      <c r="DJ25" s="625"/>
      <c r="DK25" s="626"/>
      <c r="DL25" s="602">
        <v>27838634</v>
      </c>
      <c r="DM25" s="625"/>
      <c r="DN25" s="625"/>
      <c r="DO25" s="625"/>
      <c r="DP25" s="625"/>
      <c r="DQ25" s="625"/>
      <c r="DR25" s="625"/>
      <c r="DS25" s="625"/>
      <c r="DT25" s="625"/>
      <c r="DU25" s="625"/>
      <c r="DV25" s="626"/>
      <c r="DW25" s="598">
        <v>26</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126265</v>
      </c>
      <c r="S26" s="594"/>
      <c r="T26" s="594"/>
      <c r="U26" s="594"/>
      <c r="V26" s="594"/>
      <c r="W26" s="594"/>
      <c r="X26" s="594"/>
      <c r="Y26" s="595"/>
      <c r="Z26" s="596">
        <v>0.1</v>
      </c>
      <c r="AA26" s="596"/>
      <c r="AB26" s="596"/>
      <c r="AC26" s="596"/>
      <c r="AD26" s="597">
        <v>126265</v>
      </c>
      <c r="AE26" s="597"/>
      <c r="AF26" s="597"/>
      <c r="AG26" s="597"/>
      <c r="AH26" s="597"/>
      <c r="AI26" s="597"/>
      <c r="AJ26" s="597"/>
      <c r="AK26" s="597"/>
      <c r="AL26" s="598">
        <v>0.1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19601163</v>
      </c>
      <c r="CS26" s="594"/>
      <c r="CT26" s="594"/>
      <c r="CU26" s="594"/>
      <c r="CV26" s="594"/>
      <c r="CW26" s="594"/>
      <c r="CX26" s="594"/>
      <c r="CY26" s="595"/>
      <c r="CZ26" s="627">
        <v>10.199999999999999</v>
      </c>
      <c r="DA26" s="628"/>
      <c r="DB26" s="628"/>
      <c r="DC26" s="629"/>
      <c r="DD26" s="602">
        <v>18724243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9351798</v>
      </c>
      <c r="S27" s="594"/>
      <c r="T27" s="594"/>
      <c r="U27" s="594"/>
      <c r="V27" s="594"/>
      <c r="W27" s="594"/>
      <c r="X27" s="594"/>
      <c r="Y27" s="595"/>
      <c r="Z27" s="596">
        <v>4.7</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93081131</v>
      </c>
      <c r="BH27" s="594"/>
      <c r="BI27" s="594"/>
      <c r="BJ27" s="594"/>
      <c r="BK27" s="594"/>
      <c r="BL27" s="594"/>
      <c r="BM27" s="594"/>
      <c r="BN27" s="595"/>
      <c r="BO27" s="596">
        <v>100</v>
      </c>
      <c r="BP27" s="596"/>
      <c r="BQ27" s="596"/>
      <c r="BR27" s="596"/>
      <c r="BS27" s="602">
        <v>2131970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46162074</v>
      </c>
      <c r="CS27" s="625"/>
      <c r="CT27" s="625"/>
      <c r="CU27" s="625"/>
      <c r="CV27" s="625"/>
      <c r="CW27" s="625"/>
      <c r="CX27" s="625"/>
      <c r="CY27" s="626"/>
      <c r="CZ27" s="627">
        <v>24</v>
      </c>
      <c r="DA27" s="628"/>
      <c r="DB27" s="628"/>
      <c r="DC27" s="629"/>
      <c r="DD27" s="602">
        <v>15936356</v>
      </c>
      <c r="DE27" s="625"/>
      <c r="DF27" s="625"/>
      <c r="DG27" s="625"/>
      <c r="DH27" s="625"/>
      <c r="DI27" s="625"/>
      <c r="DJ27" s="625"/>
      <c r="DK27" s="626"/>
      <c r="DL27" s="602">
        <v>15933286</v>
      </c>
      <c r="DM27" s="625"/>
      <c r="DN27" s="625"/>
      <c r="DO27" s="625"/>
      <c r="DP27" s="625"/>
      <c r="DQ27" s="625"/>
      <c r="DR27" s="625"/>
      <c r="DS27" s="625"/>
      <c r="DT27" s="625"/>
      <c r="DU27" s="625"/>
      <c r="DV27" s="626"/>
      <c r="DW27" s="598">
        <v>14.9</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735670</v>
      </c>
      <c r="S28" s="594"/>
      <c r="T28" s="594"/>
      <c r="U28" s="594"/>
      <c r="V28" s="594"/>
      <c r="W28" s="594"/>
      <c r="X28" s="594"/>
      <c r="Y28" s="595"/>
      <c r="Z28" s="596">
        <v>0.4</v>
      </c>
      <c r="AA28" s="596"/>
      <c r="AB28" s="596"/>
      <c r="AC28" s="596"/>
      <c r="AD28" s="597">
        <v>189187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15870674</v>
      </c>
      <c r="CS28" s="594"/>
      <c r="CT28" s="594"/>
      <c r="CU28" s="594"/>
      <c r="CV28" s="594"/>
      <c r="CW28" s="594"/>
      <c r="CX28" s="594"/>
      <c r="CY28" s="595"/>
      <c r="CZ28" s="627">
        <v>8.1999999999999993</v>
      </c>
      <c r="DA28" s="628"/>
      <c r="DB28" s="628"/>
      <c r="DC28" s="629"/>
      <c r="DD28" s="602">
        <v>15521029</v>
      </c>
      <c r="DE28" s="594"/>
      <c r="DF28" s="594"/>
      <c r="DG28" s="594"/>
      <c r="DH28" s="594"/>
      <c r="DI28" s="594"/>
      <c r="DJ28" s="594"/>
      <c r="DK28" s="595"/>
      <c r="DL28" s="602">
        <v>15521029</v>
      </c>
      <c r="DM28" s="594"/>
      <c r="DN28" s="594"/>
      <c r="DO28" s="594"/>
      <c r="DP28" s="594"/>
      <c r="DQ28" s="594"/>
      <c r="DR28" s="594"/>
      <c r="DS28" s="594"/>
      <c r="DT28" s="594"/>
      <c r="DU28" s="594"/>
      <c r="DV28" s="595"/>
      <c r="DW28" s="598">
        <v>14.5</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168270</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15868838</v>
      </c>
      <c r="CS29" s="625"/>
      <c r="CT29" s="625"/>
      <c r="CU29" s="625"/>
      <c r="CV29" s="625"/>
      <c r="CW29" s="625"/>
      <c r="CX29" s="625"/>
      <c r="CY29" s="626"/>
      <c r="CZ29" s="627">
        <v>8.1999999999999993</v>
      </c>
      <c r="DA29" s="628"/>
      <c r="DB29" s="628"/>
      <c r="DC29" s="629"/>
      <c r="DD29" s="602">
        <v>15519193</v>
      </c>
      <c r="DE29" s="625"/>
      <c r="DF29" s="625"/>
      <c r="DG29" s="625"/>
      <c r="DH29" s="625"/>
      <c r="DI29" s="625"/>
      <c r="DJ29" s="625"/>
      <c r="DK29" s="626"/>
      <c r="DL29" s="602">
        <v>15519193</v>
      </c>
      <c r="DM29" s="625"/>
      <c r="DN29" s="625"/>
      <c r="DO29" s="625"/>
      <c r="DP29" s="625"/>
      <c r="DQ29" s="625"/>
      <c r="DR29" s="625"/>
      <c r="DS29" s="625"/>
      <c r="DT29" s="625"/>
      <c r="DU29" s="625"/>
      <c r="DV29" s="626"/>
      <c r="DW29" s="598">
        <v>14.5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4910518</v>
      </c>
      <c r="S30" s="594"/>
      <c r="T30" s="594"/>
      <c r="U30" s="594"/>
      <c r="V30" s="594"/>
      <c r="W30" s="594"/>
      <c r="X30" s="594"/>
      <c r="Y30" s="595"/>
      <c r="Z30" s="596">
        <v>2.5</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98.3</v>
      </c>
      <c r="BH30" s="652"/>
      <c r="BI30" s="652"/>
      <c r="BJ30" s="652"/>
      <c r="BK30" s="652"/>
      <c r="BL30" s="652"/>
      <c r="BM30" s="588">
        <v>94</v>
      </c>
      <c r="BN30" s="652"/>
      <c r="BO30" s="652"/>
      <c r="BP30" s="652"/>
      <c r="BQ30" s="653"/>
      <c r="BR30" s="651">
        <v>98.1</v>
      </c>
      <c r="BS30" s="652"/>
      <c r="BT30" s="652"/>
      <c r="BU30" s="652"/>
      <c r="BV30" s="652"/>
      <c r="BW30" s="652"/>
      <c r="BX30" s="588">
        <v>93.3</v>
      </c>
      <c r="BY30" s="652"/>
      <c r="BZ30" s="652"/>
      <c r="CA30" s="652"/>
      <c r="CB30" s="653"/>
      <c r="CD30" s="656"/>
      <c r="CE30" s="657"/>
      <c r="CF30" s="607" t="s">
        <v>291</v>
      </c>
      <c r="CG30" s="608"/>
      <c r="CH30" s="608"/>
      <c r="CI30" s="608"/>
      <c r="CJ30" s="608"/>
      <c r="CK30" s="608"/>
      <c r="CL30" s="608"/>
      <c r="CM30" s="608"/>
      <c r="CN30" s="608"/>
      <c r="CO30" s="608"/>
      <c r="CP30" s="608"/>
      <c r="CQ30" s="609"/>
      <c r="CR30" s="593">
        <v>14549702</v>
      </c>
      <c r="CS30" s="594"/>
      <c r="CT30" s="594"/>
      <c r="CU30" s="594"/>
      <c r="CV30" s="594"/>
      <c r="CW30" s="594"/>
      <c r="CX30" s="594"/>
      <c r="CY30" s="595"/>
      <c r="CZ30" s="627">
        <v>7.6</v>
      </c>
      <c r="DA30" s="628"/>
      <c r="DB30" s="628"/>
      <c r="DC30" s="629"/>
      <c r="DD30" s="602">
        <v>14231555</v>
      </c>
      <c r="DE30" s="594"/>
      <c r="DF30" s="594"/>
      <c r="DG30" s="594"/>
      <c r="DH30" s="594"/>
      <c r="DI30" s="594"/>
      <c r="DJ30" s="594"/>
      <c r="DK30" s="595"/>
      <c r="DL30" s="602">
        <v>14231555</v>
      </c>
      <c r="DM30" s="594"/>
      <c r="DN30" s="594"/>
      <c r="DO30" s="594"/>
      <c r="DP30" s="594"/>
      <c r="DQ30" s="594"/>
      <c r="DR30" s="594"/>
      <c r="DS30" s="594"/>
      <c r="DT30" s="594"/>
      <c r="DU30" s="594"/>
      <c r="DV30" s="595"/>
      <c r="DW30" s="598">
        <v>13.3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3018867</v>
      </c>
      <c r="S31" s="594"/>
      <c r="T31" s="594"/>
      <c r="U31" s="594"/>
      <c r="V31" s="594"/>
      <c r="W31" s="594"/>
      <c r="X31" s="594"/>
      <c r="Y31" s="595"/>
      <c r="Z31" s="596">
        <v>1.5</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25"/>
      <c r="BI31" s="625"/>
      <c r="BJ31" s="625"/>
      <c r="BK31" s="625"/>
      <c r="BL31" s="625"/>
      <c r="BM31" s="599">
        <v>94.2</v>
      </c>
      <c r="BN31" s="649"/>
      <c r="BO31" s="649"/>
      <c r="BP31" s="649"/>
      <c r="BQ31" s="650"/>
      <c r="BR31" s="648">
        <v>98.2</v>
      </c>
      <c r="BS31" s="625"/>
      <c r="BT31" s="625"/>
      <c r="BU31" s="625"/>
      <c r="BV31" s="625"/>
      <c r="BW31" s="625"/>
      <c r="BX31" s="599">
        <v>93.2</v>
      </c>
      <c r="BY31" s="649"/>
      <c r="BZ31" s="649"/>
      <c r="CA31" s="649"/>
      <c r="CB31" s="650"/>
      <c r="CD31" s="656"/>
      <c r="CE31" s="657"/>
      <c r="CF31" s="607" t="s">
        <v>295</v>
      </c>
      <c r="CG31" s="608"/>
      <c r="CH31" s="608"/>
      <c r="CI31" s="608"/>
      <c r="CJ31" s="608"/>
      <c r="CK31" s="608"/>
      <c r="CL31" s="608"/>
      <c r="CM31" s="608"/>
      <c r="CN31" s="608"/>
      <c r="CO31" s="608"/>
      <c r="CP31" s="608"/>
      <c r="CQ31" s="609"/>
      <c r="CR31" s="593">
        <v>1319136</v>
      </c>
      <c r="CS31" s="625"/>
      <c r="CT31" s="625"/>
      <c r="CU31" s="625"/>
      <c r="CV31" s="625"/>
      <c r="CW31" s="625"/>
      <c r="CX31" s="625"/>
      <c r="CY31" s="626"/>
      <c r="CZ31" s="627">
        <v>0.7</v>
      </c>
      <c r="DA31" s="628"/>
      <c r="DB31" s="628"/>
      <c r="DC31" s="629"/>
      <c r="DD31" s="602">
        <v>1287638</v>
      </c>
      <c r="DE31" s="625"/>
      <c r="DF31" s="625"/>
      <c r="DG31" s="625"/>
      <c r="DH31" s="625"/>
      <c r="DI31" s="625"/>
      <c r="DJ31" s="625"/>
      <c r="DK31" s="626"/>
      <c r="DL31" s="602">
        <v>1287638</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22914220</v>
      </c>
      <c r="S32" s="594"/>
      <c r="T32" s="594"/>
      <c r="U32" s="594"/>
      <c r="V32" s="594"/>
      <c r="W32" s="594"/>
      <c r="X32" s="594"/>
      <c r="Y32" s="595"/>
      <c r="Z32" s="596">
        <v>11.5</v>
      </c>
      <c r="AA32" s="596"/>
      <c r="AB32" s="596"/>
      <c r="AC32" s="596"/>
      <c r="AD32" s="597">
        <v>1528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93</v>
      </c>
      <c r="BN32" s="661"/>
      <c r="BO32" s="661"/>
      <c r="BP32" s="661"/>
      <c r="BQ32" s="663"/>
      <c r="BR32" s="660">
        <v>97.8</v>
      </c>
      <c r="BS32" s="661"/>
      <c r="BT32" s="661"/>
      <c r="BU32" s="661"/>
      <c r="BV32" s="661"/>
      <c r="BW32" s="661"/>
      <c r="BX32" s="662">
        <v>92.3</v>
      </c>
      <c r="BY32" s="661"/>
      <c r="BZ32" s="661"/>
      <c r="CA32" s="661"/>
      <c r="CB32" s="663"/>
      <c r="CD32" s="658"/>
      <c r="CE32" s="659"/>
      <c r="CF32" s="607" t="s">
        <v>298</v>
      </c>
      <c r="CG32" s="608"/>
      <c r="CH32" s="608"/>
      <c r="CI32" s="608"/>
      <c r="CJ32" s="608"/>
      <c r="CK32" s="608"/>
      <c r="CL32" s="608"/>
      <c r="CM32" s="608"/>
      <c r="CN32" s="608"/>
      <c r="CO32" s="608"/>
      <c r="CP32" s="608"/>
      <c r="CQ32" s="609"/>
      <c r="CR32" s="593">
        <v>1836</v>
      </c>
      <c r="CS32" s="594"/>
      <c r="CT32" s="594"/>
      <c r="CU32" s="594"/>
      <c r="CV32" s="594"/>
      <c r="CW32" s="594"/>
      <c r="CX32" s="594"/>
      <c r="CY32" s="595"/>
      <c r="CZ32" s="627">
        <v>0</v>
      </c>
      <c r="DA32" s="628"/>
      <c r="DB32" s="628"/>
      <c r="DC32" s="629"/>
      <c r="DD32" s="602">
        <v>1836</v>
      </c>
      <c r="DE32" s="594"/>
      <c r="DF32" s="594"/>
      <c r="DG32" s="594"/>
      <c r="DH32" s="594"/>
      <c r="DI32" s="594"/>
      <c r="DJ32" s="594"/>
      <c r="DK32" s="595"/>
      <c r="DL32" s="602">
        <v>1836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12026700</v>
      </c>
      <c r="S33" s="594"/>
      <c r="T33" s="594"/>
      <c r="U33" s="594"/>
      <c r="V33" s="594"/>
      <c r="W33" s="594"/>
      <c r="X33" s="594"/>
      <c r="Y33" s="595"/>
      <c r="Z33" s="596">
        <v>6.1</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75545293</v>
      </c>
      <c r="CS33" s="625"/>
      <c r="CT33" s="625"/>
      <c r="CU33" s="625"/>
      <c r="CV33" s="625"/>
      <c r="CW33" s="625"/>
      <c r="CX33" s="625"/>
      <c r="CY33" s="626"/>
      <c r="CZ33" s="627">
        <v>39.299999999999997</v>
      </c>
      <c r="DA33" s="628"/>
      <c r="DB33" s="628"/>
      <c r="DC33" s="629"/>
      <c r="DD33" s="602">
        <v>47157566</v>
      </c>
      <c r="DE33" s="625"/>
      <c r="DF33" s="625"/>
      <c r="DG33" s="625"/>
      <c r="DH33" s="625"/>
      <c r="DI33" s="625"/>
      <c r="DJ33" s="625"/>
      <c r="DK33" s="626"/>
      <c r="DL33" s="602">
        <v>37522480</v>
      </c>
      <c r="DM33" s="625"/>
      <c r="DN33" s="625"/>
      <c r="DO33" s="625"/>
      <c r="DP33" s="625"/>
      <c r="DQ33" s="625"/>
      <c r="DR33" s="625"/>
      <c r="DS33" s="625"/>
      <c r="DT33" s="625"/>
      <c r="DU33" s="625"/>
      <c r="DV33" s="626"/>
      <c r="DW33" s="598">
        <v>35</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23424254</v>
      </c>
      <c r="CS34" s="594"/>
      <c r="CT34" s="594"/>
      <c r="CU34" s="594"/>
      <c r="CV34" s="594"/>
      <c r="CW34" s="594"/>
      <c r="CX34" s="594"/>
      <c r="CY34" s="595"/>
      <c r="CZ34" s="627">
        <v>12.2</v>
      </c>
      <c r="DA34" s="628"/>
      <c r="DB34" s="628"/>
      <c r="DC34" s="629"/>
      <c r="DD34" s="602">
        <v>19605367</v>
      </c>
      <c r="DE34" s="594"/>
      <c r="DF34" s="594"/>
      <c r="DG34" s="594"/>
      <c r="DH34" s="594"/>
      <c r="DI34" s="594"/>
      <c r="DJ34" s="594"/>
      <c r="DK34" s="595"/>
      <c r="DL34" s="602">
        <v>18679058</v>
      </c>
      <c r="DM34" s="594"/>
      <c r="DN34" s="594"/>
      <c r="DO34" s="594"/>
      <c r="DP34" s="594"/>
      <c r="DQ34" s="594"/>
      <c r="DR34" s="594"/>
      <c r="DS34" s="594"/>
      <c r="DT34" s="594"/>
      <c r="DU34" s="594"/>
      <c r="DV34" s="595"/>
      <c r="DW34" s="598">
        <v>17.399999999999999</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4897500</v>
      </c>
      <c r="S35" s="594"/>
      <c r="T35" s="594"/>
      <c r="U35" s="594"/>
      <c r="V35" s="594"/>
      <c r="W35" s="594"/>
      <c r="X35" s="594"/>
      <c r="Y35" s="595"/>
      <c r="Z35" s="596">
        <v>2.5</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17916173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214597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2037909</v>
      </c>
      <c r="CS35" s="625"/>
      <c r="CT35" s="625"/>
      <c r="CU35" s="625"/>
      <c r="CV35" s="625"/>
      <c r="CW35" s="625"/>
      <c r="CX35" s="625"/>
      <c r="CY35" s="626"/>
      <c r="CZ35" s="627">
        <v>1.1000000000000001</v>
      </c>
      <c r="DA35" s="628"/>
      <c r="DB35" s="628"/>
      <c r="DC35" s="629"/>
      <c r="DD35" s="602">
        <v>1679547</v>
      </c>
      <c r="DE35" s="625"/>
      <c r="DF35" s="625"/>
      <c r="DG35" s="625"/>
      <c r="DH35" s="625"/>
      <c r="DI35" s="625"/>
      <c r="DJ35" s="625"/>
      <c r="DK35" s="626"/>
      <c r="DL35" s="602">
        <v>1679547</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198696454</v>
      </c>
      <c r="S36" s="666"/>
      <c r="T36" s="666"/>
      <c r="U36" s="666"/>
      <c r="V36" s="666"/>
      <c r="W36" s="666"/>
      <c r="X36" s="666"/>
      <c r="Y36" s="667"/>
      <c r="Z36" s="668">
        <v>100</v>
      </c>
      <c r="AA36" s="668"/>
      <c r="AB36" s="668"/>
      <c r="AC36" s="668"/>
      <c r="AD36" s="669">
        <v>102191596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5316163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-265341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11430971</v>
      </c>
      <c r="CS36" s="594"/>
      <c r="CT36" s="594"/>
      <c r="CU36" s="594"/>
      <c r="CV36" s="594"/>
      <c r="CW36" s="594"/>
      <c r="CX36" s="594"/>
      <c r="CY36" s="595"/>
      <c r="CZ36" s="627">
        <v>5.9</v>
      </c>
      <c r="DA36" s="628"/>
      <c r="DB36" s="628"/>
      <c r="DC36" s="629"/>
      <c r="DD36" s="602">
        <v>10429085</v>
      </c>
      <c r="DE36" s="594"/>
      <c r="DF36" s="594"/>
      <c r="DG36" s="594"/>
      <c r="DH36" s="594"/>
      <c r="DI36" s="594"/>
      <c r="DJ36" s="594"/>
      <c r="DK36" s="595"/>
      <c r="DL36" s="602">
        <v>9275571</v>
      </c>
      <c r="DM36" s="594"/>
      <c r="DN36" s="594"/>
      <c r="DO36" s="594"/>
      <c r="DP36" s="594"/>
      <c r="DQ36" s="594"/>
      <c r="DR36" s="594"/>
      <c r="DS36" s="594"/>
      <c r="DT36" s="594"/>
      <c r="DU36" s="594"/>
      <c r="DV36" s="595"/>
      <c r="DW36" s="598">
        <v>8.6999999999999993</v>
      </c>
      <c r="DX36" s="623"/>
      <c r="DY36" s="623"/>
      <c r="DZ36" s="623"/>
      <c r="EA36" s="623"/>
      <c r="EB36" s="623"/>
      <c r="EC36" s="624"/>
    </row>
    <row r="37" spans="2:133" ht="11.25" customHeight="1">
      <c r="AQ37" s="672" t="s">
        <v>313</v>
      </c>
      <c r="AR37" s="673"/>
      <c r="AS37" s="673"/>
      <c r="AT37" s="673"/>
      <c r="AU37" s="673"/>
      <c r="AV37" s="673"/>
      <c r="AW37" s="673"/>
      <c r="AX37" s="673"/>
      <c r="AY37" s="674"/>
      <c r="AZ37" s="593">
        <v>687090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77364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70560</v>
      </c>
      <c r="CS37" s="625"/>
      <c r="CT37" s="625"/>
      <c r="CU37" s="625"/>
      <c r="CV37" s="625"/>
      <c r="CW37" s="625"/>
      <c r="CX37" s="625"/>
      <c r="CY37" s="626"/>
      <c r="CZ37" s="627">
        <v>0</v>
      </c>
      <c r="DA37" s="628"/>
      <c r="DB37" s="628"/>
      <c r="DC37" s="629"/>
      <c r="DD37" s="602">
        <v>70560</v>
      </c>
      <c r="DE37" s="625"/>
      <c r="DF37" s="625"/>
      <c r="DG37" s="625"/>
      <c r="DH37" s="625"/>
      <c r="DI37" s="625"/>
      <c r="DJ37" s="625"/>
      <c r="DK37" s="626"/>
      <c r="DL37" s="602">
        <v>70560</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316</v>
      </c>
      <c r="AR38" s="673"/>
      <c r="AS38" s="673"/>
      <c r="AT38" s="673"/>
      <c r="AU38" s="673"/>
      <c r="AV38" s="673"/>
      <c r="AW38" s="673"/>
      <c r="AX38" s="673"/>
      <c r="AY38" s="674"/>
      <c r="AZ38" s="593">
        <v>128813</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131849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12851010</v>
      </c>
      <c r="CS38" s="594"/>
      <c r="CT38" s="594"/>
      <c r="CU38" s="594"/>
      <c r="CV38" s="594"/>
      <c r="CW38" s="594"/>
      <c r="CX38" s="594"/>
      <c r="CY38" s="595"/>
      <c r="CZ38" s="627">
        <v>6.7</v>
      </c>
      <c r="DA38" s="628"/>
      <c r="DB38" s="628"/>
      <c r="DC38" s="629"/>
      <c r="DD38" s="602">
        <v>10798060</v>
      </c>
      <c r="DE38" s="594"/>
      <c r="DF38" s="594"/>
      <c r="DG38" s="594"/>
      <c r="DH38" s="594"/>
      <c r="DI38" s="594"/>
      <c r="DJ38" s="594"/>
      <c r="DK38" s="595"/>
      <c r="DL38" s="602">
        <v>7859899</v>
      </c>
      <c r="DM38" s="594"/>
      <c r="DN38" s="594"/>
      <c r="DO38" s="594"/>
      <c r="DP38" s="594"/>
      <c r="DQ38" s="594"/>
      <c r="DR38" s="594"/>
      <c r="DS38" s="594"/>
      <c r="DT38" s="594"/>
      <c r="DU38" s="594"/>
      <c r="DV38" s="595"/>
      <c r="DW38" s="598">
        <v>7.3</v>
      </c>
      <c r="DX38" s="623"/>
      <c r="DY38" s="623"/>
      <c r="DZ38" s="623"/>
      <c r="EA38" s="623"/>
      <c r="EB38" s="623"/>
      <c r="EC38" s="624"/>
    </row>
    <row r="39" spans="2:133" ht="11.25" customHeight="1">
      <c r="AQ39" s="672" t="s">
        <v>319</v>
      </c>
      <c r="AR39" s="673"/>
      <c r="AS39" s="673"/>
      <c r="AT39" s="673"/>
      <c r="AU39" s="673"/>
      <c r="AV39" s="673"/>
      <c r="AW39" s="673"/>
      <c r="AX39" s="673"/>
      <c r="AY39" s="674"/>
      <c r="AZ39" s="593">
        <v>88599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4232147</v>
      </c>
      <c r="CS39" s="625"/>
      <c r="CT39" s="625"/>
      <c r="CU39" s="625"/>
      <c r="CV39" s="625"/>
      <c r="CW39" s="625"/>
      <c r="CX39" s="625"/>
      <c r="CY39" s="626"/>
      <c r="CZ39" s="627">
        <v>2.2000000000000002</v>
      </c>
      <c r="DA39" s="628"/>
      <c r="DB39" s="628"/>
      <c r="DC39" s="629"/>
      <c r="DD39" s="602">
        <v>3940427</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3696793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21569002</v>
      </c>
      <c r="CS40" s="594"/>
      <c r="CT40" s="594"/>
      <c r="CU40" s="594"/>
      <c r="CV40" s="594"/>
      <c r="CW40" s="594"/>
      <c r="CX40" s="594"/>
      <c r="CY40" s="595"/>
      <c r="CZ40" s="627">
        <v>11.2</v>
      </c>
      <c r="DA40" s="628"/>
      <c r="DB40" s="628"/>
      <c r="DC40" s="629"/>
      <c r="DD40" s="602">
        <v>705080</v>
      </c>
      <c r="DE40" s="594"/>
      <c r="DF40" s="594"/>
      <c r="DG40" s="594"/>
      <c r="DH40" s="594"/>
      <c r="DI40" s="594"/>
      <c r="DJ40" s="594"/>
      <c r="DK40" s="595"/>
      <c r="DL40" s="602">
        <v>28405</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7998715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24410327</v>
      </c>
      <c r="CS42" s="594"/>
      <c r="CT42" s="594"/>
      <c r="CU42" s="594"/>
      <c r="CV42" s="594"/>
      <c r="CW42" s="594"/>
      <c r="CX42" s="594"/>
      <c r="CY42" s="595"/>
      <c r="CZ42" s="627">
        <v>12.7</v>
      </c>
      <c r="DA42" s="676"/>
      <c r="DB42" s="676"/>
      <c r="DC42" s="677"/>
      <c r="DD42" s="602">
        <v>8121571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932431</v>
      </c>
      <c r="CS43" s="625"/>
      <c r="CT43" s="625"/>
      <c r="CU43" s="625"/>
      <c r="CV43" s="625"/>
      <c r="CW43" s="625"/>
      <c r="CX43" s="625"/>
      <c r="CY43" s="626"/>
      <c r="CZ43" s="627">
        <v>0.5</v>
      </c>
      <c r="DA43" s="628"/>
      <c r="DB43" s="628"/>
      <c r="DC43" s="629"/>
      <c r="DD43" s="602">
        <v>924858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24075311</v>
      </c>
      <c r="CS44" s="594"/>
      <c r="CT44" s="594"/>
      <c r="CU44" s="594"/>
      <c r="CV44" s="594"/>
      <c r="CW44" s="594"/>
      <c r="CX44" s="594"/>
      <c r="CY44" s="595"/>
      <c r="CZ44" s="627">
        <v>12.5</v>
      </c>
      <c r="DA44" s="676"/>
      <c r="DB44" s="676"/>
      <c r="DC44" s="677"/>
      <c r="DD44" s="602">
        <v>7987172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11310856</v>
      </c>
      <c r="CS45" s="625"/>
      <c r="CT45" s="625"/>
      <c r="CU45" s="625"/>
      <c r="CV45" s="625"/>
      <c r="CW45" s="625"/>
      <c r="CX45" s="625"/>
      <c r="CY45" s="626"/>
      <c r="CZ45" s="627">
        <v>5.9</v>
      </c>
      <c r="DA45" s="628"/>
      <c r="DB45" s="628"/>
      <c r="DC45" s="629"/>
      <c r="DD45" s="602">
        <v>556265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12713039</v>
      </c>
      <c r="CS46" s="594"/>
      <c r="CT46" s="594"/>
      <c r="CU46" s="594"/>
      <c r="CV46" s="594"/>
      <c r="CW46" s="594"/>
      <c r="CX46" s="594"/>
      <c r="CY46" s="595"/>
      <c r="CZ46" s="627">
        <v>6.6</v>
      </c>
      <c r="DA46" s="676"/>
      <c r="DB46" s="676"/>
      <c r="DC46" s="677"/>
      <c r="DD46" s="602">
        <v>7403491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335016</v>
      </c>
      <c r="CS47" s="625"/>
      <c r="CT47" s="625"/>
      <c r="CU47" s="625"/>
      <c r="CV47" s="625"/>
      <c r="CW47" s="625"/>
      <c r="CX47" s="625"/>
      <c r="CY47" s="626"/>
      <c r="CZ47" s="627">
        <v>0.2</v>
      </c>
      <c r="DA47" s="628"/>
      <c r="DB47" s="628"/>
      <c r="DC47" s="629"/>
      <c r="DD47" s="602">
        <v>134399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192436840</v>
      </c>
      <c r="CS49" s="661"/>
      <c r="CT49" s="661"/>
      <c r="CU49" s="661"/>
      <c r="CV49" s="661"/>
      <c r="CW49" s="661"/>
      <c r="CX49" s="661"/>
      <c r="CY49" s="688"/>
      <c r="CZ49" s="689">
        <v>100</v>
      </c>
      <c r="DA49" s="690"/>
      <c r="DB49" s="690"/>
      <c r="DC49" s="691"/>
      <c r="DD49" s="692">
        <v>115085456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195873</v>
      </c>
      <c r="R7" s="723"/>
      <c r="S7" s="723"/>
      <c r="T7" s="723"/>
      <c r="U7" s="723"/>
      <c r="V7" s="723">
        <v>189758</v>
      </c>
      <c r="W7" s="723"/>
      <c r="X7" s="723"/>
      <c r="Y7" s="723"/>
      <c r="Z7" s="723"/>
      <c r="AA7" s="723">
        <v>6115</v>
      </c>
      <c r="AB7" s="723"/>
      <c r="AC7" s="723"/>
      <c r="AD7" s="723"/>
      <c r="AE7" s="724"/>
      <c r="AF7" s="725">
        <v>4441</v>
      </c>
      <c r="AG7" s="726"/>
      <c r="AH7" s="726"/>
      <c r="AI7" s="726"/>
      <c r="AJ7" s="727"/>
      <c r="AK7" s="762">
        <v>5158</v>
      </c>
      <c r="AL7" s="763"/>
      <c r="AM7" s="763"/>
      <c r="AN7" s="763"/>
      <c r="AO7" s="763"/>
      <c r="AP7" s="763">
        <v>111151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23</v>
      </c>
      <c r="CI7" s="760"/>
      <c r="CJ7" s="760"/>
      <c r="CK7" s="760"/>
      <c r="CL7" s="761"/>
      <c r="CM7" s="759">
        <v>966</v>
      </c>
      <c r="CN7" s="760"/>
      <c r="CO7" s="760"/>
      <c r="CP7" s="760"/>
      <c r="CQ7" s="761"/>
      <c r="CR7" s="759">
        <v>5</v>
      </c>
      <c r="CS7" s="760"/>
      <c r="CT7" s="760"/>
      <c r="CU7" s="760"/>
      <c r="CV7" s="761"/>
      <c r="CW7" s="759">
        <v>89</v>
      </c>
      <c r="CX7" s="760"/>
      <c r="CY7" s="760"/>
      <c r="CZ7" s="760"/>
      <c r="DA7" s="761"/>
      <c r="DB7" s="759" t="s">
        <v>561</v>
      </c>
      <c r="DC7" s="760"/>
      <c r="DD7" s="760"/>
      <c r="DE7" s="760"/>
      <c r="DF7" s="761"/>
      <c r="DG7" s="759" t="s">
        <v>561</v>
      </c>
      <c r="DH7" s="760"/>
      <c r="DI7" s="760"/>
      <c r="DJ7" s="760"/>
      <c r="DK7" s="761"/>
      <c r="DL7" s="759" t="s">
        <v>561</v>
      </c>
      <c r="DM7" s="760"/>
      <c r="DN7" s="760"/>
      <c r="DO7" s="760"/>
      <c r="DP7" s="761"/>
      <c r="DQ7" s="759" t="s">
        <v>561</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173</v>
      </c>
      <c r="R8" s="747"/>
      <c r="S8" s="747"/>
      <c r="T8" s="747"/>
      <c r="U8" s="747"/>
      <c r="V8" s="747">
        <v>124</v>
      </c>
      <c r="W8" s="747"/>
      <c r="X8" s="747"/>
      <c r="Y8" s="747"/>
      <c r="Z8" s="747"/>
      <c r="AA8" s="747">
        <v>50</v>
      </c>
      <c r="AB8" s="747"/>
      <c r="AC8" s="747"/>
      <c r="AD8" s="747"/>
      <c r="AE8" s="748"/>
      <c r="AF8" s="749">
        <v>50</v>
      </c>
      <c r="AG8" s="750"/>
      <c r="AH8" s="750"/>
      <c r="AI8" s="750"/>
      <c r="AJ8" s="751"/>
      <c r="AK8" s="752">
        <v>5</v>
      </c>
      <c r="AL8" s="753"/>
      <c r="AM8" s="753"/>
      <c r="AN8" s="753"/>
      <c r="AO8" s="753"/>
      <c r="AP8" s="753" t="s">
        <v>545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-1</v>
      </c>
      <c r="CI8" s="770"/>
      <c r="CJ8" s="770"/>
      <c r="CK8" s="770"/>
      <c r="CL8" s="771"/>
      <c r="CM8" s="769">
        <v>81</v>
      </c>
      <c r="CN8" s="770"/>
      <c r="CO8" s="770"/>
      <c r="CP8" s="770"/>
      <c r="CQ8" s="771"/>
      <c r="CR8" s="769">
        <v>30</v>
      </c>
      <c r="CS8" s="770"/>
      <c r="CT8" s="770"/>
      <c r="CU8" s="770"/>
      <c r="CV8" s="771"/>
      <c r="CW8" s="769">
        <v>23</v>
      </c>
      <c r="CX8" s="770"/>
      <c r="CY8" s="770"/>
      <c r="CZ8" s="770"/>
      <c r="DA8" s="771"/>
      <c r="DB8" s="769">
        <v>8</v>
      </c>
      <c r="DC8" s="770"/>
      <c r="DD8" s="770"/>
      <c r="DE8" s="770"/>
      <c r="DF8" s="771"/>
      <c r="DG8" s="769" t="s">
        <v>561</v>
      </c>
      <c r="DH8" s="770"/>
      <c r="DI8" s="770"/>
      <c r="DJ8" s="770"/>
      <c r="DK8" s="771"/>
      <c r="DL8" s="769" t="s">
        <v>561</v>
      </c>
      <c r="DM8" s="770"/>
      <c r="DN8" s="770"/>
      <c r="DO8" s="770"/>
      <c r="DP8" s="771"/>
      <c r="DQ8" s="769" t="s">
        <v>561</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1634</v>
      </c>
      <c r="R9" s="747"/>
      <c r="S9" s="747"/>
      <c r="T9" s="747"/>
      <c r="U9" s="747"/>
      <c r="V9" s="747">
        <v>1634</v>
      </c>
      <c r="W9" s="747"/>
      <c r="X9" s="747"/>
      <c r="Y9" s="747"/>
      <c r="Z9" s="747"/>
      <c r="AA9" s="747">
        <v>0</v>
      </c>
      <c r="AB9" s="747"/>
      <c r="AC9" s="747"/>
      <c r="AD9" s="747"/>
      <c r="AE9" s="748"/>
      <c r="AF9" s="749">
        <v>0</v>
      </c>
      <c r="AG9" s="750"/>
      <c r="AH9" s="750"/>
      <c r="AI9" s="750"/>
      <c r="AJ9" s="751"/>
      <c r="AK9" s="752">
        <v>714</v>
      </c>
      <c r="AL9" s="753"/>
      <c r="AM9" s="753"/>
      <c r="AN9" s="753"/>
      <c r="AO9" s="753"/>
      <c r="AP9" s="753">
        <v>4475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0</v>
      </c>
      <c r="CI9" s="770"/>
      <c r="CJ9" s="770"/>
      <c r="CK9" s="770"/>
      <c r="CL9" s="771"/>
      <c r="CM9" s="769">
        <v>251</v>
      </c>
      <c r="CN9" s="770"/>
      <c r="CO9" s="770"/>
      <c r="CP9" s="770"/>
      <c r="CQ9" s="771"/>
      <c r="CR9" s="769">
        <v>200</v>
      </c>
      <c r="CS9" s="770"/>
      <c r="CT9" s="770"/>
      <c r="CU9" s="770"/>
      <c r="CV9" s="771"/>
      <c r="CW9" s="769">
        <v>7</v>
      </c>
      <c r="CX9" s="770"/>
      <c r="CY9" s="770"/>
      <c r="CZ9" s="770"/>
      <c r="DA9" s="771"/>
      <c r="DB9" s="769" t="s">
        <v>561</v>
      </c>
      <c r="DC9" s="770"/>
      <c r="DD9" s="770"/>
      <c r="DE9" s="770"/>
      <c r="DF9" s="771"/>
      <c r="DG9" s="769" t="s">
        <v>561</v>
      </c>
      <c r="DH9" s="770"/>
      <c r="DI9" s="770"/>
      <c r="DJ9" s="770"/>
      <c r="DK9" s="771"/>
      <c r="DL9" s="769" t="s">
        <v>561</v>
      </c>
      <c r="DM9" s="770"/>
      <c r="DN9" s="770"/>
      <c r="DO9" s="770"/>
      <c r="DP9" s="771"/>
      <c r="DQ9" s="769" t="s">
        <v>561</v>
      </c>
      <c r="DR9" s="770"/>
      <c r="DS9" s="770"/>
      <c r="DT9" s="770"/>
      <c r="DU9" s="771"/>
      <c r="DV9" s="772"/>
      <c r="DW9" s="773"/>
      <c r="DX9" s="773"/>
      <c r="DY9" s="773"/>
      <c r="DZ9" s="774"/>
      <c r="EA9" s="205"/>
    </row>
    <row r="10" spans="1:131" s="206" customFormat="1" ht="26.25" customHeight="1">
      <c r="A10" s="212">
        <v>4</v>
      </c>
      <c r="B10" s="743" t="s">
        <v>367</v>
      </c>
      <c r="C10" s="744"/>
      <c r="D10" s="744"/>
      <c r="E10" s="744"/>
      <c r="F10" s="744"/>
      <c r="G10" s="744"/>
      <c r="H10" s="744"/>
      <c r="I10" s="744"/>
      <c r="J10" s="744"/>
      <c r="K10" s="744"/>
      <c r="L10" s="744"/>
      <c r="M10" s="744"/>
      <c r="N10" s="744"/>
      <c r="O10" s="744"/>
      <c r="P10" s="745"/>
      <c r="Q10" s="746">
        <v>489</v>
      </c>
      <c r="R10" s="747"/>
      <c r="S10" s="747"/>
      <c r="T10" s="747"/>
      <c r="U10" s="747"/>
      <c r="V10" s="747">
        <v>489</v>
      </c>
      <c r="W10" s="747"/>
      <c r="X10" s="747"/>
      <c r="Y10" s="747"/>
      <c r="Z10" s="747"/>
      <c r="AA10" s="747" t="s">
        <v>545</v>
      </c>
      <c r="AB10" s="747"/>
      <c r="AC10" s="747"/>
      <c r="AD10" s="747"/>
      <c r="AE10" s="748"/>
      <c r="AF10" s="749" t="s">
        <v>368</v>
      </c>
      <c r="AG10" s="750"/>
      <c r="AH10" s="750"/>
      <c r="AI10" s="750"/>
      <c r="AJ10" s="751"/>
      <c r="AK10" s="752">
        <v>242</v>
      </c>
      <c r="AL10" s="753"/>
      <c r="AM10" s="753"/>
      <c r="AN10" s="753"/>
      <c r="AO10" s="753"/>
      <c r="AP10" s="753">
        <v>805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558</v>
      </c>
      <c r="BT10" s="757"/>
      <c r="BU10" s="757"/>
      <c r="BV10" s="757"/>
      <c r="BW10" s="757"/>
      <c r="BX10" s="757"/>
      <c r="BY10" s="757"/>
      <c r="BZ10" s="757"/>
      <c r="CA10" s="757"/>
      <c r="CB10" s="757"/>
      <c r="CC10" s="757"/>
      <c r="CD10" s="757"/>
      <c r="CE10" s="757"/>
      <c r="CF10" s="757"/>
      <c r="CG10" s="758"/>
      <c r="CH10" s="769">
        <v>4</v>
      </c>
      <c r="CI10" s="770"/>
      <c r="CJ10" s="770"/>
      <c r="CK10" s="770"/>
      <c r="CL10" s="771"/>
      <c r="CM10" s="769">
        <v>159</v>
      </c>
      <c r="CN10" s="770"/>
      <c r="CO10" s="770"/>
      <c r="CP10" s="770"/>
      <c r="CQ10" s="771"/>
      <c r="CR10" s="769">
        <v>10</v>
      </c>
      <c r="CS10" s="770"/>
      <c r="CT10" s="770"/>
      <c r="CU10" s="770"/>
      <c r="CV10" s="771"/>
      <c r="CW10" s="769">
        <v>246</v>
      </c>
      <c r="CX10" s="770"/>
      <c r="CY10" s="770"/>
      <c r="CZ10" s="770"/>
      <c r="DA10" s="771"/>
      <c r="DB10" s="769" t="s">
        <v>561</v>
      </c>
      <c r="DC10" s="770"/>
      <c r="DD10" s="770"/>
      <c r="DE10" s="770"/>
      <c r="DF10" s="771"/>
      <c r="DG10" s="769" t="s">
        <v>561</v>
      </c>
      <c r="DH10" s="770"/>
      <c r="DI10" s="770"/>
      <c r="DJ10" s="770"/>
      <c r="DK10" s="771"/>
      <c r="DL10" s="769" t="s">
        <v>561</v>
      </c>
      <c r="DM10" s="770"/>
      <c r="DN10" s="770"/>
      <c r="DO10" s="770"/>
      <c r="DP10" s="771"/>
      <c r="DQ10" s="769" t="s">
        <v>561</v>
      </c>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1311</v>
      </c>
      <c r="R11" s="747"/>
      <c r="S11" s="747"/>
      <c r="T11" s="747"/>
      <c r="U11" s="747"/>
      <c r="V11" s="747">
        <v>1304</v>
      </c>
      <c r="W11" s="747"/>
      <c r="X11" s="747"/>
      <c r="Y11" s="747"/>
      <c r="Z11" s="747"/>
      <c r="AA11" s="747">
        <v>7</v>
      </c>
      <c r="AB11" s="747"/>
      <c r="AC11" s="747"/>
      <c r="AD11" s="747"/>
      <c r="AE11" s="748"/>
      <c r="AF11" s="749" t="s">
        <v>368</v>
      </c>
      <c r="AG11" s="750"/>
      <c r="AH11" s="750"/>
      <c r="AI11" s="750"/>
      <c r="AJ11" s="751"/>
      <c r="AK11" s="752">
        <v>696</v>
      </c>
      <c r="AL11" s="753"/>
      <c r="AM11" s="753"/>
      <c r="AN11" s="753"/>
      <c r="AO11" s="753"/>
      <c r="AP11" s="753">
        <v>2549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559</v>
      </c>
      <c r="BT11" s="757"/>
      <c r="BU11" s="757"/>
      <c r="BV11" s="757"/>
      <c r="BW11" s="757"/>
      <c r="BX11" s="757"/>
      <c r="BY11" s="757"/>
      <c r="BZ11" s="757"/>
      <c r="CA11" s="757"/>
      <c r="CB11" s="757"/>
      <c r="CC11" s="757"/>
      <c r="CD11" s="757"/>
      <c r="CE11" s="757"/>
      <c r="CF11" s="757"/>
      <c r="CG11" s="758"/>
      <c r="CH11" s="769">
        <v>86</v>
      </c>
      <c r="CI11" s="770"/>
      <c r="CJ11" s="770"/>
      <c r="CK11" s="770"/>
      <c r="CL11" s="771"/>
      <c r="CM11" s="769">
        <v>395</v>
      </c>
      <c r="CN11" s="770"/>
      <c r="CO11" s="770"/>
      <c r="CP11" s="770"/>
      <c r="CQ11" s="771"/>
      <c r="CR11" s="769">
        <v>10</v>
      </c>
      <c r="CS11" s="770"/>
      <c r="CT11" s="770"/>
      <c r="CU11" s="770"/>
      <c r="CV11" s="771"/>
      <c r="CW11" s="769">
        <v>33</v>
      </c>
      <c r="CX11" s="770"/>
      <c r="CY11" s="770"/>
      <c r="CZ11" s="770"/>
      <c r="DA11" s="771"/>
      <c r="DB11" s="769">
        <v>564</v>
      </c>
      <c r="DC11" s="770"/>
      <c r="DD11" s="770"/>
      <c r="DE11" s="770"/>
      <c r="DF11" s="771"/>
      <c r="DG11" s="769">
        <v>3949</v>
      </c>
      <c r="DH11" s="770"/>
      <c r="DI11" s="770"/>
      <c r="DJ11" s="770"/>
      <c r="DK11" s="771"/>
      <c r="DL11" s="769" t="s">
        <v>561</v>
      </c>
      <c r="DM11" s="770"/>
      <c r="DN11" s="770"/>
      <c r="DO11" s="770"/>
      <c r="DP11" s="771"/>
      <c r="DQ11" s="769" t="s">
        <v>561</v>
      </c>
      <c r="DR11" s="770"/>
      <c r="DS11" s="770"/>
      <c r="DT11" s="770"/>
      <c r="DU11" s="771"/>
      <c r="DV11" s="772"/>
      <c r="DW11" s="773"/>
      <c r="DX11" s="773"/>
      <c r="DY11" s="773"/>
      <c r="DZ11" s="774"/>
      <c r="EA11" s="205"/>
    </row>
    <row r="12" spans="1:131" s="206" customFormat="1" ht="26.25" customHeight="1">
      <c r="A12" s="212">
        <v>6</v>
      </c>
      <c r="B12" s="743" t="s">
        <v>370</v>
      </c>
      <c r="C12" s="744"/>
      <c r="D12" s="744"/>
      <c r="E12" s="744"/>
      <c r="F12" s="744"/>
      <c r="G12" s="744"/>
      <c r="H12" s="744"/>
      <c r="I12" s="744"/>
      <c r="J12" s="744"/>
      <c r="K12" s="744"/>
      <c r="L12" s="744"/>
      <c r="M12" s="744"/>
      <c r="N12" s="744"/>
      <c r="O12" s="744"/>
      <c r="P12" s="745"/>
      <c r="Q12" s="746">
        <v>1238</v>
      </c>
      <c r="R12" s="747"/>
      <c r="S12" s="747"/>
      <c r="T12" s="747"/>
      <c r="U12" s="747"/>
      <c r="V12" s="747">
        <v>1199</v>
      </c>
      <c r="W12" s="747"/>
      <c r="X12" s="747"/>
      <c r="Y12" s="747"/>
      <c r="Z12" s="747"/>
      <c r="AA12" s="747">
        <v>40</v>
      </c>
      <c r="AB12" s="747"/>
      <c r="AC12" s="747"/>
      <c r="AD12" s="747"/>
      <c r="AE12" s="748"/>
      <c r="AF12" s="749">
        <v>0</v>
      </c>
      <c r="AG12" s="750"/>
      <c r="AH12" s="750"/>
      <c r="AI12" s="750"/>
      <c r="AJ12" s="751"/>
      <c r="AK12" s="752">
        <v>730</v>
      </c>
      <c r="AL12" s="753"/>
      <c r="AM12" s="753"/>
      <c r="AN12" s="753"/>
      <c r="AO12" s="753"/>
      <c r="AP12" s="753">
        <v>2835</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560</v>
      </c>
      <c r="BT12" s="757"/>
      <c r="BU12" s="757"/>
      <c r="BV12" s="757"/>
      <c r="BW12" s="757"/>
      <c r="BX12" s="757"/>
      <c r="BY12" s="757"/>
      <c r="BZ12" s="757"/>
      <c r="CA12" s="757"/>
      <c r="CB12" s="757"/>
      <c r="CC12" s="757"/>
      <c r="CD12" s="757"/>
      <c r="CE12" s="757"/>
      <c r="CF12" s="757"/>
      <c r="CG12" s="758"/>
      <c r="CH12" s="769">
        <v>2</v>
      </c>
      <c r="CI12" s="770"/>
      <c r="CJ12" s="770"/>
      <c r="CK12" s="770"/>
      <c r="CL12" s="771"/>
      <c r="CM12" s="769">
        <v>570</v>
      </c>
      <c r="CN12" s="770"/>
      <c r="CO12" s="770"/>
      <c r="CP12" s="770"/>
      <c r="CQ12" s="771"/>
      <c r="CR12" s="769">
        <v>110</v>
      </c>
      <c r="CS12" s="770"/>
      <c r="CT12" s="770"/>
      <c r="CU12" s="770"/>
      <c r="CV12" s="771"/>
      <c r="CW12" s="769">
        <v>75</v>
      </c>
      <c r="CX12" s="770"/>
      <c r="CY12" s="770"/>
      <c r="CZ12" s="770"/>
      <c r="DA12" s="771"/>
      <c r="DB12" s="769" t="s">
        <v>561</v>
      </c>
      <c r="DC12" s="770"/>
      <c r="DD12" s="770"/>
      <c r="DE12" s="770"/>
      <c r="DF12" s="771"/>
      <c r="DG12" s="769" t="s">
        <v>561</v>
      </c>
      <c r="DH12" s="770"/>
      <c r="DI12" s="770"/>
      <c r="DJ12" s="770"/>
      <c r="DK12" s="771"/>
      <c r="DL12" s="769" t="s">
        <v>561</v>
      </c>
      <c r="DM12" s="770"/>
      <c r="DN12" s="770"/>
      <c r="DO12" s="770"/>
      <c r="DP12" s="771"/>
      <c r="DQ12" s="769" t="s">
        <v>561</v>
      </c>
      <c r="DR12" s="770"/>
      <c r="DS12" s="770"/>
      <c r="DT12" s="770"/>
      <c r="DU12" s="771"/>
      <c r="DV12" s="772"/>
      <c r="DW12" s="773"/>
      <c r="DX12" s="773"/>
      <c r="DY12" s="773"/>
      <c r="DZ12" s="774"/>
      <c r="EA12" s="205"/>
    </row>
    <row r="13" spans="1:131" s="206" customFormat="1" ht="26.25" customHeight="1">
      <c r="A13" s="212">
        <v>7</v>
      </c>
      <c r="B13" s="743" t="s">
        <v>371</v>
      </c>
      <c r="C13" s="744"/>
      <c r="D13" s="744"/>
      <c r="E13" s="744"/>
      <c r="F13" s="744"/>
      <c r="G13" s="744"/>
      <c r="H13" s="744"/>
      <c r="I13" s="744"/>
      <c r="J13" s="744"/>
      <c r="K13" s="744"/>
      <c r="L13" s="744"/>
      <c r="M13" s="744"/>
      <c r="N13" s="744"/>
      <c r="O13" s="744"/>
      <c r="P13" s="745"/>
      <c r="Q13" s="746">
        <v>640</v>
      </c>
      <c r="R13" s="747"/>
      <c r="S13" s="747"/>
      <c r="T13" s="747"/>
      <c r="U13" s="747"/>
      <c r="V13" s="747">
        <v>632</v>
      </c>
      <c r="W13" s="747"/>
      <c r="X13" s="747"/>
      <c r="Y13" s="747"/>
      <c r="Z13" s="747"/>
      <c r="AA13" s="747">
        <v>8</v>
      </c>
      <c r="AB13" s="747"/>
      <c r="AC13" s="747"/>
      <c r="AD13" s="747"/>
      <c r="AE13" s="748"/>
      <c r="AF13" s="749" t="s">
        <v>368</v>
      </c>
      <c r="AG13" s="750"/>
      <c r="AH13" s="750"/>
      <c r="AI13" s="750"/>
      <c r="AJ13" s="751"/>
      <c r="AK13" s="752">
        <v>353</v>
      </c>
      <c r="AL13" s="753"/>
      <c r="AM13" s="753"/>
      <c r="AN13" s="753"/>
      <c r="AO13" s="753"/>
      <c r="AP13" s="753">
        <v>900</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t="s">
        <v>372</v>
      </c>
      <c r="C14" s="744"/>
      <c r="D14" s="744"/>
      <c r="E14" s="744"/>
      <c r="F14" s="744"/>
      <c r="G14" s="744"/>
      <c r="H14" s="744"/>
      <c r="I14" s="744"/>
      <c r="J14" s="744"/>
      <c r="K14" s="744"/>
      <c r="L14" s="744"/>
      <c r="M14" s="744"/>
      <c r="N14" s="744"/>
      <c r="O14" s="744"/>
      <c r="P14" s="745"/>
      <c r="Q14" s="746">
        <v>1243</v>
      </c>
      <c r="R14" s="747"/>
      <c r="S14" s="747"/>
      <c r="T14" s="747"/>
      <c r="U14" s="747"/>
      <c r="V14" s="747">
        <v>1207</v>
      </c>
      <c r="W14" s="747"/>
      <c r="X14" s="747"/>
      <c r="Y14" s="747"/>
      <c r="Z14" s="747"/>
      <c r="AA14" s="747">
        <v>35</v>
      </c>
      <c r="AB14" s="747"/>
      <c r="AC14" s="747"/>
      <c r="AD14" s="747"/>
      <c r="AE14" s="748"/>
      <c r="AF14" s="749" t="s">
        <v>368</v>
      </c>
      <c r="AG14" s="750"/>
      <c r="AH14" s="750"/>
      <c r="AI14" s="750"/>
      <c r="AJ14" s="751"/>
      <c r="AK14" s="752">
        <v>636</v>
      </c>
      <c r="AL14" s="753"/>
      <c r="AM14" s="753"/>
      <c r="AN14" s="753"/>
      <c r="AO14" s="753"/>
      <c r="AP14" s="753">
        <v>2572</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t="s">
        <v>373</v>
      </c>
      <c r="C15" s="744"/>
      <c r="D15" s="744"/>
      <c r="E15" s="744"/>
      <c r="F15" s="744"/>
      <c r="G15" s="744"/>
      <c r="H15" s="744"/>
      <c r="I15" s="744"/>
      <c r="J15" s="744"/>
      <c r="K15" s="744"/>
      <c r="L15" s="744"/>
      <c r="M15" s="744"/>
      <c r="N15" s="744"/>
      <c r="O15" s="744"/>
      <c r="P15" s="745"/>
      <c r="Q15" s="746">
        <v>323</v>
      </c>
      <c r="R15" s="747"/>
      <c r="S15" s="747"/>
      <c r="T15" s="747"/>
      <c r="U15" s="747"/>
      <c r="V15" s="747">
        <v>317</v>
      </c>
      <c r="W15" s="747"/>
      <c r="X15" s="747"/>
      <c r="Y15" s="747"/>
      <c r="Z15" s="747"/>
      <c r="AA15" s="747">
        <v>5</v>
      </c>
      <c r="AB15" s="747"/>
      <c r="AC15" s="747"/>
      <c r="AD15" s="747"/>
      <c r="AE15" s="748"/>
      <c r="AF15" s="749">
        <v>5</v>
      </c>
      <c r="AG15" s="750"/>
      <c r="AH15" s="750"/>
      <c r="AI15" s="750"/>
      <c r="AJ15" s="751"/>
      <c r="AK15" s="752">
        <v>100</v>
      </c>
      <c r="AL15" s="753"/>
      <c r="AM15" s="753"/>
      <c r="AN15" s="753"/>
      <c r="AO15" s="753"/>
      <c r="AP15" s="753" t="s">
        <v>545</v>
      </c>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375</v>
      </c>
      <c r="B23" s="778" t="s">
        <v>376</v>
      </c>
      <c r="C23" s="779"/>
      <c r="D23" s="779"/>
      <c r="E23" s="779"/>
      <c r="F23" s="779"/>
      <c r="G23" s="779"/>
      <c r="H23" s="779"/>
      <c r="I23" s="779"/>
      <c r="J23" s="779"/>
      <c r="K23" s="779"/>
      <c r="L23" s="779"/>
      <c r="M23" s="779"/>
      <c r="N23" s="779"/>
      <c r="O23" s="779"/>
      <c r="P23" s="780"/>
      <c r="Q23" s="781">
        <v>198954</v>
      </c>
      <c r="R23" s="782"/>
      <c r="S23" s="782"/>
      <c r="T23" s="782"/>
      <c r="U23" s="782"/>
      <c r="V23" s="782">
        <v>192694</v>
      </c>
      <c r="W23" s="782"/>
      <c r="X23" s="782"/>
      <c r="Y23" s="782"/>
      <c r="Z23" s="782"/>
      <c r="AA23" s="782">
        <v>6260</v>
      </c>
      <c r="AB23" s="782"/>
      <c r="AC23" s="782"/>
      <c r="AD23" s="782"/>
      <c r="AE23" s="783"/>
      <c r="AF23" s="784">
        <v>4496</v>
      </c>
      <c r="AG23" s="782"/>
      <c r="AH23" s="782"/>
      <c r="AI23" s="782"/>
      <c r="AJ23" s="785"/>
      <c r="AK23" s="786"/>
      <c r="AL23" s="787"/>
      <c r="AM23" s="787"/>
      <c r="AN23" s="787"/>
      <c r="AO23" s="787"/>
      <c r="AP23" s="782">
        <v>125287</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379</v>
      </c>
      <c r="R26" s="706"/>
      <c r="S26" s="706"/>
      <c r="T26" s="706"/>
      <c r="U26" s="707"/>
      <c r="V26" s="705" t="s">
        <v>380</v>
      </c>
      <c r="W26" s="706"/>
      <c r="X26" s="706"/>
      <c r="Y26" s="706"/>
      <c r="Z26" s="707"/>
      <c r="AA26" s="705" t="s">
        <v>381</v>
      </c>
      <c r="AB26" s="706"/>
      <c r="AC26" s="706"/>
      <c r="AD26" s="706"/>
      <c r="AE26" s="706"/>
      <c r="AF26" s="800" t="s">
        <v>382</v>
      </c>
      <c r="AG26" s="801"/>
      <c r="AH26" s="801"/>
      <c r="AI26" s="801"/>
      <c r="AJ26" s="802"/>
      <c r="AK26" s="706" t="s">
        <v>383</v>
      </c>
      <c r="AL26" s="706"/>
      <c r="AM26" s="706"/>
      <c r="AN26" s="706"/>
      <c r="AO26" s="707"/>
      <c r="AP26" s="705" t="s">
        <v>384</v>
      </c>
      <c r="AQ26" s="706"/>
      <c r="AR26" s="706"/>
      <c r="AS26" s="706"/>
      <c r="AT26" s="707"/>
      <c r="AU26" s="705" t="s">
        <v>385</v>
      </c>
      <c r="AV26" s="706"/>
      <c r="AW26" s="706"/>
      <c r="AX26" s="706"/>
      <c r="AY26" s="707"/>
      <c r="AZ26" s="705" t="s">
        <v>386</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387</v>
      </c>
      <c r="C28" s="720"/>
      <c r="D28" s="720"/>
      <c r="E28" s="720"/>
      <c r="F28" s="720"/>
      <c r="G28" s="720"/>
      <c r="H28" s="720"/>
      <c r="I28" s="720"/>
      <c r="J28" s="720"/>
      <c r="K28" s="720"/>
      <c r="L28" s="720"/>
      <c r="M28" s="720"/>
      <c r="N28" s="720"/>
      <c r="O28" s="720"/>
      <c r="P28" s="721"/>
      <c r="Q28" s="810">
        <v>51332</v>
      </c>
      <c r="R28" s="811"/>
      <c r="S28" s="811"/>
      <c r="T28" s="811"/>
      <c r="U28" s="811"/>
      <c r="V28" s="811">
        <v>51117</v>
      </c>
      <c r="W28" s="811"/>
      <c r="X28" s="811"/>
      <c r="Y28" s="811"/>
      <c r="Z28" s="811"/>
      <c r="AA28" s="811">
        <v>215</v>
      </c>
      <c r="AB28" s="811"/>
      <c r="AC28" s="811"/>
      <c r="AD28" s="811"/>
      <c r="AE28" s="812"/>
      <c r="AF28" s="813">
        <v>215</v>
      </c>
      <c r="AG28" s="811"/>
      <c r="AH28" s="811"/>
      <c r="AI28" s="811"/>
      <c r="AJ28" s="814"/>
      <c r="AK28" s="815">
        <v>3697</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388</v>
      </c>
      <c r="C29" s="744"/>
      <c r="D29" s="744"/>
      <c r="E29" s="744"/>
      <c r="F29" s="744"/>
      <c r="G29" s="744"/>
      <c r="H29" s="744"/>
      <c r="I29" s="744"/>
      <c r="J29" s="744"/>
      <c r="K29" s="744"/>
      <c r="L29" s="744"/>
      <c r="M29" s="744"/>
      <c r="N29" s="744"/>
      <c r="O29" s="744"/>
      <c r="P29" s="745"/>
      <c r="Q29" s="746">
        <v>26886</v>
      </c>
      <c r="R29" s="747"/>
      <c r="S29" s="747"/>
      <c r="T29" s="747"/>
      <c r="U29" s="747"/>
      <c r="V29" s="747">
        <v>26846</v>
      </c>
      <c r="W29" s="747"/>
      <c r="X29" s="747"/>
      <c r="Y29" s="747"/>
      <c r="Z29" s="747"/>
      <c r="AA29" s="747">
        <v>39</v>
      </c>
      <c r="AB29" s="747"/>
      <c r="AC29" s="747"/>
      <c r="AD29" s="747"/>
      <c r="AE29" s="748"/>
      <c r="AF29" s="749">
        <v>39</v>
      </c>
      <c r="AG29" s="750"/>
      <c r="AH29" s="750"/>
      <c r="AI29" s="750"/>
      <c r="AJ29" s="751"/>
      <c r="AK29" s="818">
        <v>4425</v>
      </c>
      <c r="AL29" s="819"/>
      <c r="AM29" s="819"/>
      <c r="AN29" s="819"/>
      <c r="AO29" s="819"/>
      <c r="AP29" s="819" t="s">
        <v>546</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389</v>
      </c>
      <c r="C30" s="744"/>
      <c r="D30" s="744"/>
      <c r="E30" s="744"/>
      <c r="F30" s="744"/>
      <c r="G30" s="744"/>
      <c r="H30" s="744"/>
      <c r="I30" s="744"/>
      <c r="J30" s="744"/>
      <c r="K30" s="744"/>
      <c r="L30" s="744"/>
      <c r="M30" s="744"/>
      <c r="N30" s="744"/>
      <c r="O30" s="744"/>
      <c r="P30" s="745"/>
      <c r="Q30" s="746">
        <v>4619</v>
      </c>
      <c r="R30" s="747"/>
      <c r="S30" s="747"/>
      <c r="T30" s="747"/>
      <c r="U30" s="747"/>
      <c r="V30" s="747">
        <v>4598</v>
      </c>
      <c r="W30" s="747"/>
      <c r="X30" s="747"/>
      <c r="Y30" s="747"/>
      <c r="Z30" s="747"/>
      <c r="AA30" s="747">
        <v>22</v>
      </c>
      <c r="AB30" s="747"/>
      <c r="AC30" s="747"/>
      <c r="AD30" s="747"/>
      <c r="AE30" s="748"/>
      <c r="AF30" s="749">
        <v>22</v>
      </c>
      <c r="AG30" s="750"/>
      <c r="AH30" s="750"/>
      <c r="AI30" s="750"/>
      <c r="AJ30" s="751"/>
      <c r="AK30" s="818">
        <v>804</v>
      </c>
      <c r="AL30" s="819"/>
      <c r="AM30" s="819"/>
      <c r="AN30" s="819"/>
      <c r="AO30" s="819"/>
      <c r="AP30" s="819" t="s">
        <v>547</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390</v>
      </c>
      <c r="C31" s="744"/>
      <c r="D31" s="744"/>
      <c r="E31" s="744"/>
      <c r="F31" s="744"/>
      <c r="G31" s="744"/>
      <c r="H31" s="744"/>
      <c r="I31" s="744"/>
      <c r="J31" s="744"/>
      <c r="K31" s="744"/>
      <c r="L31" s="744"/>
      <c r="M31" s="744"/>
      <c r="N31" s="744"/>
      <c r="O31" s="744"/>
      <c r="P31" s="745"/>
      <c r="Q31" s="746">
        <v>16959</v>
      </c>
      <c r="R31" s="747"/>
      <c r="S31" s="747"/>
      <c r="T31" s="747"/>
      <c r="U31" s="747"/>
      <c r="V31" s="747">
        <v>16727</v>
      </c>
      <c r="W31" s="747"/>
      <c r="X31" s="747"/>
      <c r="Y31" s="747"/>
      <c r="Z31" s="747"/>
      <c r="AA31" s="747">
        <v>232</v>
      </c>
      <c r="AB31" s="747"/>
      <c r="AC31" s="747"/>
      <c r="AD31" s="747"/>
      <c r="AE31" s="748"/>
      <c r="AF31" s="749">
        <v>232</v>
      </c>
      <c r="AG31" s="750"/>
      <c r="AH31" s="750"/>
      <c r="AI31" s="750"/>
      <c r="AJ31" s="751"/>
      <c r="AK31" s="818">
        <v>431</v>
      </c>
      <c r="AL31" s="819"/>
      <c r="AM31" s="819"/>
      <c r="AN31" s="819"/>
      <c r="AO31" s="819"/>
      <c r="AP31" s="819" t="s">
        <v>545</v>
      </c>
      <c r="AQ31" s="819"/>
      <c r="AR31" s="819"/>
      <c r="AS31" s="819"/>
      <c r="AT31" s="819"/>
      <c r="AU31" s="819" t="s">
        <v>545</v>
      </c>
      <c r="AV31" s="819"/>
      <c r="AW31" s="819"/>
      <c r="AX31" s="819"/>
      <c r="AY31" s="819"/>
      <c r="AZ31" s="820" t="s">
        <v>548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391</v>
      </c>
      <c r="C32" s="744"/>
      <c r="D32" s="744"/>
      <c r="E32" s="744"/>
      <c r="F32" s="744"/>
      <c r="G32" s="744"/>
      <c r="H32" s="744"/>
      <c r="I32" s="744"/>
      <c r="J32" s="744"/>
      <c r="K32" s="744"/>
      <c r="L32" s="744"/>
      <c r="M32" s="744"/>
      <c r="N32" s="744"/>
      <c r="O32" s="744"/>
      <c r="P32" s="745"/>
      <c r="Q32" s="746">
        <v>146</v>
      </c>
      <c r="R32" s="747"/>
      <c r="S32" s="747"/>
      <c r="T32" s="747"/>
      <c r="U32" s="747"/>
      <c r="V32" s="747">
        <v>142</v>
      </c>
      <c r="W32" s="747"/>
      <c r="X32" s="747"/>
      <c r="Y32" s="747"/>
      <c r="Z32" s="747"/>
      <c r="AA32" s="747">
        <v>4</v>
      </c>
      <c r="AB32" s="747"/>
      <c r="AC32" s="747"/>
      <c r="AD32" s="747"/>
      <c r="AE32" s="748"/>
      <c r="AF32" s="749">
        <v>4</v>
      </c>
      <c r="AG32" s="750"/>
      <c r="AH32" s="750"/>
      <c r="AI32" s="750"/>
      <c r="AJ32" s="751"/>
      <c r="AK32" s="818" t="s">
        <v>545</v>
      </c>
      <c r="AL32" s="819"/>
      <c r="AM32" s="819"/>
      <c r="AN32" s="819"/>
      <c r="AO32" s="819"/>
      <c r="AP32" s="819" t="s">
        <v>545</v>
      </c>
      <c r="AQ32" s="819"/>
      <c r="AR32" s="819"/>
      <c r="AS32" s="819"/>
      <c r="AT32" s="819"/>
      <c r="AU32" s="819" t="s">
        <v>545</v>
      </c>
      <c r="AV32" s="819"/>
      <c r="AW32" s="819"/>
      <c r="AX32" s="819"/>
      <c r="AY32" s="819"/>
      <c r="AZ32" s="820" t="s">
        <v>545</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392</v>
      </c>
      <c r="C33" s="744"/>
      <c r="D33" s="744"/>
      <c r="E33" s="744"/>
      <c r="F33" s="744"/>
      <c r="G33" s="744"/>
      <c r="H33" s="744"/>
      <c r="I33" s="744"/>
      <c r="J33" s="744"/>
      <c r="K33" s="744"/>
      <c r="L33" s="744"/>
      <c r="M33" s="744"/>
      <c r="N33" s="744"/>
      <c r="O33" s="744"/>
      <c r="P33" s="745"/>
      <c r="Q33" s="746">
        <v>11127</v>
      </c>
      <c r="R33" s="747"/>
      <c r="S33" s="747"/>
      <c r="T33" s="747"/>
      <c r="U33" s="747"/>
      <c r="V33" s="747">
        <v>10060</v>
      </c>
      <c r="W33" s="747"/>
      <c r="X33" s="747"/>
      <c r="Y33" s="747"/>
      <c r="Z33" s="747"/>
      <c r="AA33" s="747">
        <v>1067</v>
      </c>
      <c r="AB33" s="747"/>
      <c r="AC33" s="747"/>
      <c r="AD33" s="747"/>
      <c r="AE33" s="748"/>
      <c r="AF33" s="749">
        <v>6663</v>
      </c>
      <c r="AG33" s="750"/>
      <c r="AH33" s="750"/>
      <c r="AI33" s="750"/>
      <c r="AJ33" s="751"/>
      <c r="AK33" s="818">
        <v>89</v>
      </c>
      <c r="AL33" s="819"/>
      <c r="AM33" s="819"/>
      <c r="AN33" s="819"/>
      <c r="AO33" s="819"/>
      <c r="AP33" s="819">
        <v>36235</v>
      </c>
      <c r="AQ33" s="819"/>
      <c r="AR33" s="819"/>
      <c r="AS33" s="819"/>
      <c r="AT33" s="819"/>
      <c r="AU33" s="819">
        <v>290</v>
      </c>
      <c r="AV33" s="819"/>
      <c r="AW33" s="819"/>
      <c r="AX33" s="819"/>
      <c r="AY33" s="819"/>
      <c r="AZ33" s="820" t="s">
        <v>545</v>
      </c>
      <c r="BA33" s="820"/>
      <c r="BB33" s="820"/>
      <c r="BC33" s="820"/>
      <c r="BD33" s="820"/>
      <c r="BE33" s="816" t="s">
        <v>393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394</v>
      </c>
      <c r="C34" s="744"/>
      <c r="D34" s="744"/>
      <c r="E34" s="744"/>
      <c r="F34" s="744"/>
      <c r="G34" s="744"/>
      <c r="H34" s="744"/>
      <c r="I34" s="744"/>
      <c r="J34" s="744"/>
      <c r="K34" s="744"/>
      <c r="L34" s="744"/>
      <c r="M34" s="744"/>
      <c r="N34" s="744"/>
      <c r="O34" s="744"/>
      <c r="P34" s="745"/>
      <c r="Q34" s="746">
        <v>13963</v>
      </c>
      <c r="R34" s="747"/>
      <c r="S34" s="747"/>
      <c r="T34" s="747"/>
      <c r="U34" s="747"/>
      <c r="V34" s="747">
        <v>13469</v>
      </c>
      <c r="W34" s="747"/>
      <c r="X34" s="747"/>
      <c r="Y34" s="747"/>
      <c r="Z34" s="747"/>
      <c r="AA34" s="747">
        <v>494</v>
      </c>
      <c r="AB34" s="747"/>
      <c r="AC34" s="747"/>
      <c r="AD34" s="747"/>
      <c r="AE34" s="748"/>
      <c r="AF34" s="749">
        <v>3073</v>
      </c>
      <c r="AG34" s="750"/>
      <c r="AH34" s="750"/>
      <c r="AI34" s="750"/>
      <c r="AJ34" s="751"/>
      <c r="AK34" s="818">
        <v>4848</v>
      </c>
      <c r="AL34" s="819"/>
      <c r="AM34" s="819"/>
      <c r="AN34" s="819"/>
      <c r="AO34" s="819"/>
      <c r="AP34" s="819">
        <v>69325</v>
      </c>
      <c r="AQ34" s="819"/>
      <c r="AR34" s="819"/>
      <c r="AS34" s="819"/>
      <c r="AT34" s="819"/>
      <c r="AU34" s="819">
        <v>38129</v>
      </c>
      <c r="AV34" s="819"/>
      <c r="AW34" s="819"/>
      <c r="AX34" s="819"/>
      <c r="AY34" s="819"/>
      <c r="AZ34" s="820" t="s">
        <v>545</v>
      </c>
      <c r="BA34" s="820"/>
      <c r="BB34" s="820"/>
      <c r="BC34" s="820"/>
      <c r="BD34" s="820"/>
      <c r="BE34" s="816" t="s">
        <v>393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395</v>
      </c>
      <c r="C35" s="744"/>
      <c r="D35" s="744"/>
      <c r="E35" s="744"/>
      <c r="F35" s="744"/>
      <c r="G35" s="744"/>
      <c r="H35" s="744"/>
      <c r="I35" s="744"/>
      <c r="J35" s="744"/>
      <c r="K35" s="744"/>
      <c r="L35" s="744"/>
      <c r="M35" s="744"/>
      <c r="N35" s="744"/>
      <c r="O35" s="744"/>
      <c r="P35" s="745"/>
      <c r="Q35" s="746">
        <v>666</v>
      </c>
      <c r="R35" s="747"/>
      <c r="S35" s="747"/>
      <c r="T35" s="747"/>
      <c r="U35" s="747"/>
      <c r="V35" s="747">
        <v>647</v>
      </c>
      <c r="W35" s="747"/>
      <c r="X35" s="747"/>
      <c r="Y35" s="747"/>
      <c r="Z35" s="747"/>
      <c r="AA35" s="747">
        <v>19</v>
      </c>
      <c r="AB35" s="747"/>
      <c r="AC35" s="747"/>
      <c r="AD35" s="747"/>
      <c r="AE35" s="748"/>
      <c r="AF35" s="749">
        <v>1256</v>
      </c>
      <c r="AG35" s="750"/>
      <c r="AH35" s="750"/>
      <c r="AI35" s="750"/>
      <c r="AJ35" s="751"/>
      <c r="AK35" s="818">
        <v>129</v>
      </c>
      <c r="AL35" s="819"/>
      <c r="AM35" s="819"/>
      <c r="AN35" s="819"/>
      <c r="AO35" s="819"/>
      <c r="AP35" s="819">
        <v>569</v>
      </c>
      <c r="AQ35" s="819"/>
      <c r="AR35" s="819"/>
      <c r="AS35" s="819"/>
      <c r="AT35" s="819"/>
      <c r="AU35" s="819">
        <v>183</v>
      </c>
      <c r="AV35" s="819"/>
      <c r="AW35" s="819"/>
      <c r="AX35" s="819"/>
      <c r="AY35" s="819"/>
      <c r="AZ35" s="820" t="s">
        <v>545</v>
      </c>
      <c r="BA35" s="820"/>
      <c r="BB35" s="820"/>
      <c r="BC35" s="820"/>
      <c r="BD35" s="820"/>
      <c r="BE35" s="816" t="s">
        <v>393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396</v>
      </c>
      <c r="C36" s="744"/>
      <c r="D36" s="744"/>
      <c r="E36" s="744"/>
      <c r="F36" s="744"/>
      <c r="G36" s="744"/>
      <c r="H36" s="744"/>
      <c r="I36" s="744"/>
      <c r="J36" s="744"/>
      <c r="K36" s="744"/>
      <c r="L36" s="744"/>
      <c r="M36" s="744"/>
      <c r="N36" s="744"/>
      <c r="O36" s="744"/>
      <c r="P36" s="745"/>
      <c r="Q36" s="746">
        <v>687</v>
      </c>
      <c r="R36" s="747"/>
      <c r="S36" s="747"/>
      <c r="T36" s="747"/>
      <c r="U36" s="747"/>
      <c r="V36" s="747">
        <v>687</v>
      </c>
      <c r="W36" s="747"/>
      <c r="X36" s="747"/>
      <c r="Y36" s="747"/>
      <c r="Z36" s="747"/>
      <c r="AA36" s="747">
        <v>0</v>
      </c>
      <c r="AB36" s="747"/>
      <c r="AC36" s="747"/>
      <c r="AD36" s="747"/>
      <c r="AE36" s="748"/>
      <c r="AF36" s="749">
        <v>4365</v>
      </c>
      <c r="AG36" s="750"/>
      <c r="AH36" s="750"/>
      <c r="AI36" s="750"/>
      <c r="AJ36" s="751"/>
      <c r="AK36" s="818">
        <v>687</v>
      </c>
      <c r="AL36" s="819"/>
      <c r="AM36" s="819"/>
      <c r="AN36" s="819"/>
      <c r="AO36" s="819"/>
      <c r="AP36" s="819">
        <v>0</v>
      </c>
      <c r="AQ36" s="819"/>
      <c r="AR36" s="819"/>
      <c r="AS36" s="819"/>
      <c r="AT36" s="819"/>
      <c r="AU36" s="819" t="s">
        <v>545</v>
      </c>
      <c r="AV36" s="819"/>
      <c r="AW36" s="819"/>
      <c r="AX36" s="819"/>
      <c r="AY36" s="819"/>
      <c r="AZ36" s="820" t="s">
        <v>549</v>
      </c>
      <c r="BA36" s="820"/>
      <c r="BB36" s="820"/>
      <c r="BC36" s="820"/>
      <c r="BD36" s="820"/>
      <c r="BE36" s="816" t="s">
        <v>397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375</v>
      </c>
      <c r="B63" s="778" t="s">
        <v>399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15868</v>
      </c>
      <c r="AG63" s="830"/>
      <c r="AH63" s="830"/>
      <c r="AI63" s="830"/>
      <c r="AJ63" s="831"/>
      <c r="AK63" s="832"/>
      <c r="AL63" s="827"/>
      <c r="AM63" s="827"/>
      <c r="AN63" s="827"/>
      <c r="AO63" s="827"/>
      <c r="AP63" s="830">
        <v>106129</v>
      </c>
      <c r="AQ63" s="830"/>
      <c r="AR63" s="830"/>
      <c r="AS63" s="830"/>
      <c r="AT63" s="830"/>
      <c r="AU63" s="830">
        <v>38601</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401</v>
      </c>
      <c r="B66" s="729"/>
      <c r="C66" s="729"/>
      <c r="D66" s="729"/>
      <c r="E66" s="729"/>
      <c r="F66" s="729"/>
      <c r="G66" s="729"/>
      <c r="H66" s="729"/>
      <c r="I66" s="729"/>
      <c r="J66" s="729"/>
      <c r="K66" s="729"/>
      <c r="L66" s="729"/>
      <c r="M66" s="729"/>
      <c r="N66" s="729"/>
      <c r="O66" s="729"/>
      <c r="P66" s="730"/>
      <c r="Q66" s="705" t="s">
        <v>379</v>
      </c>
      <c r="R66" s="706"/>
      <c r="S66" s="706"/>
      <c r="T66" s="706"/>
      <c r="U66" s="707"/>
      <c r="V66" s="705" t="s">
        <v>380</v>
      </c>
      <c r="W66" s="706"/>
      <c r="X66" s="706"/>
      <c r="Y66" s="706"/>
      <c r="Z66" s="707"/>
      <c r="AA66" s="705" t="s">
        <v>381</v>
      </c>
      <c r="AB66" s="706"/>
      <c r="AC66" s="706"/>
      <c r="AD66" s="706"/>
      <c r="AE66" s="707"/>
      <c r="AF66" s="840" t="s">
        <v>382</v>
      </c>
      <c r="AG66" s="801"/>
      <c r="AH66" s="801"/>
      <c r="AI66" s="801"/>
      <c r="AJ66" s="841"/>
      <c r="AK66" s="705" t="s">
        <v>383</v>
      </c>
      <c r="AL66" s="729"/>
      <c r="AM66" s="729"/>
      <c r="AN66" s="729"/>
      <c r="AO66" s="730"/>
      <c r="AP66" s="705" t="s">
        <v>384</v>
      </c>
      <c r="AQ66" s="706"/>
      <c r="AR66" s="706"/>
      <c r="AS66" s="706"/>
      <c r="AT66" s="707"/>
      <c r="AU66" s="705" t="s">
        <v>402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550</v>
      </c>
      <c r="C68" s="858"/>
      <c r="D68" s="858"/>
      <c r="E68" s="858"/>
      <c r="F68" s="858"/>
      <c r="G68" s="858"/>
      <c r="H68" s="858"/>
      <c r="I68" s="858"/>
      <c r="J68" s="858"/>
      <c r="K68" s="858"/>
      <c r="L68" s="858"/>
      <c r="M68" s="858"/>
      <c r="N68" s="858"/>
      <c r="O68" s="858"/>
      <c r="P68" s="859"/>
      <c r="Q68" s="860">
        <v>126</v>
      </c>
      <c r="R68" s="854"/>
      <c r="S68" s="854"/>
      <c r="T68" s="854"/>
      <c r="U68" s="854"/>
      <c r="V68" s="854">
        <v>116</v>
      </c>
      <c r="W68" s="854"/>
      <c r="X68" s="854"/>
      <c r="Y68" s="854"/>
      <c r="Z68" s="854"/>
      <c r="AA68" s="854">
        <v>11</v>
      </c>
      <c r="AB68" s="854"/>
      <c r="AC68" s="854"/>
      <c r="AD68" s="854"/>
      <c r="AE68" s="854"/>
      <c r="AF68" s="854">
        <v>11</v>
      </c>
      <c r="AG68" s="854"/>
      <c r="AH68" s="854"/>
      <c r="AI68" s="854"/>
      <c r="AJ68" s="854"/>
      <c r="AK68" s="854">
        <v>2</v>
      </c>
      <c r="AL68" s="854"/>
      <c r="AM68" s="854"/>
      <c r="AN68" s="854"/>
      <c r="AO68" s="854"/>
      <c r="AP68" s="854" t="s">
        <v>561</v>
      </c>
      <c r="AQ68" s="854"/>
      <c r="AR68" s="854"/>
      <c r="AS68" s="854"/>
      <c r="AT68" s="854"/>
      <c r="AU68" s="854" t="s">
        <v>561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551</v>
      </c>
      <c r="C69" s="862"/>
      <c r="D69" s="862"/>
      <c r="E69" s="862"/>
      <c r="F69" s="862"/>
      <c r="G69" s="862"/>
      <c r="H69" s="862"/>
      <c r="I69" s="862"/>
      <c r="J69" s="862"/>
      <c r="K69" s="862"/>
      <c r="L69" s="862"/>
      <c r="M69" s="862"/>
      <c r="N69" s="862"/>
      <c r="O69" s="862"/>
      <c r="P69" s="863"/>
      <c r="Q69" s="864">
        <v>196871</v>
      </c>
      <c r="R69" s="819"/>
      <c r="S69" s="819"/>
      <c r="T69" s="819"/>
      <c r="U69" s="819"/>
      <c r="V69" s="819">
        <v>186524</v>
      </c>
      <c r="W69" s="819"/>
      <c r="X69" s="819"/>
      <c r="Y69" s="819"/>
      <c r="Z69" s="819"/>
      <c r="AA69" s="819">
        <v>10348</v>
      </c>
      <c r="AB69" s="819"/>
      <c r="AC69" s="819"/>
      <c r="AD69" s="819"/>
      <c r="AE69" s="819"/>
      <c r="AF69" s="819">
        <v>10348</v>
      </c>
      <c r="AG69" s="819"/>
      <c r="AH69" s="819"/>
      <c r="AI69" s="819"/>
      <c r="AJ69" s="819"/>
      <c r="AK69" s="819">
        <v>1375</v>
      </c>
      <c r="AL69" s="819"/>
      <c r="AM69" s="819"/>
      <c r="AN69" s="819"/>
      <c r="AO69" s="819"/>
      <c r="AP69" s="819" t="s">
        <v>561</v>
      </c>
      <c r="AQ69" s="819"/>
      <c r="AR69" s="819"/>
      <c r="AS69" s="819"/>
      <c r="AT69" s="819"/>
      <c r="AU69" s="819" t="s">
        <v>561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552</v>
      </c>
      <c r="C70" s="862"/>
      <c r="D70" s="862"/>
      <c r="E70" s="862"/>
      <c r="F70" s="862"/>
      <c r="G70" s="862"/>
      <c r="H70" s="862"/>
      <c r="I70" s="862"/>
      <c r="J70" s="862"/>
      <c r="K70" s="862"/>
      <c r="L70" s="862"/>
      <c r="M70" s="862"/>
      <c r="N70" s="862"/>
      <c r="O70" s="862"/>
      <c r="P70" s="863"/>
      <c r="Q70" s="864">
        <v>13280</v>
      </c>
      <c r="R70" s="819"/>
      <c r="S70" s="819"/>
      <c r="T70" s="819"/>
      <c r="U70" s="819"/>
      <c r="V70" s="819">
        <v>12837</v>
      </c>
      <c r="W70" s="819"/>
      <c r="X70" s="819"/>
      <c r="Y70" s="819"/>
      <c r="Z70" s="819"/>
      <c r="AA70" s="819">
        <v>443</v>
      </c>
      <c r="AB70" s="819"/>
      <c r="AC70" s="819"/>
      <c r="AD70" s="819"/>
      <c r="AE70" s="819"/>
      <c r="AF70" s="819">
        <v>443</v>
      </c>
      <c r="AG70" s="819"/>
      <c r="AH70" s="819"/>
      <c r="AI70" s="819"/>
      <c r="AJ70" s="819"/>
      <c r="AK70" s="819">
        <v>6</v>
      </c>
      <c r="AL70" s="819"/>
      <c r="AM70" s="819"/>
      <c r="AN70" s="819"/>
      <c r="AO70" s="819"/>
      <c r="AP70" s="819" t="s">
        <v>561</v>
      </c>
      <c r="AQ70" s="819"/>
      <c r="AR70" s="819"/>
      <c r="AS70" s="819"/>
      <c r="AT70" s="819"/>
      <c r="AU70" s="819" t="s">
        <v>561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553</v>
      </c>
      <c r="C71" s="862"/>
      <c r="D71" s="862"/>
      <c r="E71" s="862"/>
      <c r="F71" s="862"/>
      <c r="G71" s="862"/>
      <c r="H71" s="862"/>
      <c r="I71" s="862"/>
      <c r="J71" s="862"/>
      <c r="K71" s="862"/>
      <c r="L71" s="862"/>
      <c r="M71" s="862"/>
      <c r="N71" s="862"/>
      <c r="O71" s="862"/>
      <c r="P71" s="863"/>
      <c r="Q71" s="864">
        <v>178</v>
      </c>
      <c r="R71" s="819"/>
      <c r="S71" s="819"/>
      <c r="T71" s="819"/>
      <c r="U71" s="819"/>
      <c r="V71" s="819">
        <v>176</v>
      </c>
      <c r="W71" s="819"/>
      <c r="X71" s="819"/>
      <c r="Y71" s="819"/>
      <c r="Z71" s="819"/>
      <c r="AA71" s="819">
        <v>2</v>
      </c>
      <c r="AB71" s="819"/>
      <c r="AC71" s="819"/>
      <c r="AD71" s="819"/>
      <c r="AE71" s="819"/>
      <c r="AF71" s="819">
        <v>2</v>
      </c>
      <c r="AG71" s="819"/>
      <c r="AH71" s="819"/>
      <c r="AI71" s="819"/>
      <c r="AJ71" s="819"/>
      <c r="AK71" s="819">
        <v>2</v>
      </c>
      <c r="AL71" s="819"/>
      <c r="AM71" s="819"/>
      <c r="AN71" s="819"/>
      <c r="AO71" s="819"/>
      <c r="AP71" s="819" t="s">
        <v>561</v>
      </c>
      <c r="AQ71" s="819"/>
      <c r="AR71" s="819"/>
      <c r="AS71" s="819"/>
      <c r="AT71" s="819"/>
      <c r="AU71" s="819" t="s">
        <v>561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554</v>
      </c>
      <c r="C72" s="862"/>
      <c r="D72" s="862"/>
      <c r="E72" s="862"/>
      <c r="F72" s="862"/>
      <c r="G72" s="862"/>
      <c r="H72" s="862"/>
      <c r="I72" s="862"/>
      <c r="J72" s="862"/>
      <c r="K72" s="862"/>
      <c r="L72" s="862"/>
      <c r="M72" s="862"/>
      <c r="N72" s="862"/>
      <c r="O72" s="862"/>
      <c r="P72" s="863"/>
      <c r="Q72" s="864">
        <v>78</v>
      </c>
      <c r="R72" s="819"/>
      <c r="S72" s="819"/>
      <c r="T72" s="819"/>
      <c r="U72" s="819"/>
      <c r="V72" s="819">
        <v>77</v>
      </c>
      <c r="W72" s="819"/>
      <c r="X72" s="819"/>
      <c r="Y72" s="819"/>
      <c r="Z72" s="819"/>
      <c r="AA72" s="819">
        <v>0</v>
      </c>
      <c r="AB72" s="819"/>
      <c r="AC72" s="819"/>
      <c r="AD72" s="819"/>
      <c r="AE72" s="819"/>
      <c r="AF72" s="819">
        <v>1122</v>
      </c>
      <c r="AG72" s="819"/>
      <c r="AH72" s="819"/>
      <c r="AI72" s="819"/>
      <c r="AJ72" s="819"/>
      <c r="AK72" s="819" t="s">
        <v>561</v>
      </c>
      <c r="AL72" s="819"/>
      <c r="AM72" s="819"/>
      <c r="AN72" s="819"/>
      <c r="AO72" s="819"/>
      <c r="AP72" s="819" t="s">
        <v>561</v>
      </c>
      <c r="AQ72" s="819"/>
      <c r="AR72" s="819"/>
      <c r="AS72" s="819"/>
      <c r="AT72" s="819"/>
      <c r="AU72" s="819" t="s">
        <v>561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375</v>
      </c>
      <c r="B88" s="778" t="s">
        <v>403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375</v>
      </c>
      <c r="BR102" s="778" t="s">
        <v>404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412</v>
      </c>
      <c r="AB109" s="883"/>
      <c r="AC109" s="883"/>
      <c r="AD109" s="883"/>
      <c r="AE109" s="884"/>
      <c r="AF109" s="882" t="s">
        <v>285</v>
      </c>
      <c r="AG109" s="883"/>
      <c r="AH109" s="883"/>
      <c r="AI109" s="883"/>
      <c r="AJ109" s="884"/>
      <c r="AK109" s="882" t="s">
        <v>284</v>
      </c>
      <c r="AL109" s="883"/>
      <c r="AM109" s="883"/>
      <c r="AN109" s="883"/>
      <c r="AO109" s="884"/>
      <c r="AP109" s="882" t="s">
        <v>413</v>
      </c>
      <c r="AQ109" s="883"/>
      <c r="AR109" s="883"/>
      <c r="AS109" s="883"/>
      <c r="AT109" s="885"/>
      <c r="AU109" s="904" t="s">
        <v>411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412</v>
      </c>
      <c r="BR109" s="883"/>
      <c r="BS109" s="883"/>
      <c r="BT109" s="883"/>
      <c r="BU109" s="884"/>
      <c r="BV109" s="882" t="s">
        <v>285</v>
      </c>
      <c r="BW109" s="883"/>
      <c r="BX109" s="883"/>
      <c r="BY109" s="883"/>
      <c r="BZ109" s="884"/>
      <c r="CA109" s="882" t="s">
        <v>284</v>
      </c>
      <c r="CB109" s="883"/>
      <c r="CC109" s="883"/>
      <c r="CD109" s="883"/>
      <c r="CE109" s="884"/>
      <c r="CF109" s="905" t="s">
        <v>413</v>
      </c>
      <c r="CG109" s="905"/>
      <c r="CH109" s="905"/>
      <c r="CI109" s="905"/>
      <c r="CJ109" s="905"/>
      <c r="CK109" s="882" t="s">
        <v>414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412</v>
      </c>
      <c r="DH109" s="883"/>
      <c r="DI109" s="883"/>
      <c r="DJ109" s="883"/>
      <c r="DK109" s="884"/>
      <c r="DL109" s="882" t="s">
        <v>285</v>
      </c>
      <c r="DM109" s="883"/>
      <c r="DN109" s="883"/>
      <c r="DO109" s="883"/>
      <c r="DP109" s="884"/>
      <c r="DQ109" s="882" t="s">
        <v>284</v>
      </c>
      <c r="DR109" s="883"/>
      <c r="DS109" s="883"/>
      <c r="DT109" s="883"/>
      <c r="DU109" s="884"/>
      <c r="DV109" s="882" t="s">
        <v>413</v>
      </c>
      <c r="DW109" s="883"/>
      <c r="DX109" s="883"/>
      <c r="DY109" s="883"/>
      <c r="DZ109" s="885"/>
    </row>
    <row r="110" spans="1:131" s="197" customFormat="1" ht="26.25" customHeight="1">
      <c r="A110" s="886" t="s">
        <v>415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17380302</v>
      </c>
      <c r="AB110" s="890"/>
      <c r="AC110" s="890"/>
      <c r="AD110" s="890"/>
      <c r="AE110" s="891"/>
      <c r="AF110" s="892">
        <v>16894607</v>
      </c>
      <c r="AG110" s="890"/>
      <c r="AH110" s="890"/>
      <c r="AI110" s="890"/>
      <c r="AJ110" s="891"/>
      <c r="AK110" s="892">
        <v>16187424</v>
      </c>
      <c r="AL110" s="890"/>
      <c r="AM110" s="890"/>
      <c r="AN110" s="890"/>
      <c r="AO110" s="891"/>
      <c r="AP110" s="893">
        <v>18.100000000000001</v>
      </c>
      <c r="AQ110" s="894"/>
      <c r="AR110" s="894"/>
      <c r="AS110" s="894"/>
      <c r="AT110" s="895"/>
      <c r="AU110" s="896" t="s">
        <v>60</v>
      </c>
      <c r="AV110" s="897"/>
      <c r="AW110" s="897"/>
      <c r="AX110" s="897"/>
      <c r="AY110" s="898"/>
      <c r="AZ110" s="940" t="s">
        <v>416</v>
      </c>
      <c r="BA110" s="887"/>
      <c r="BB110" s="887"/>
      <c r="BC110" s="887"/>
      <c r="BD110" s="887"/>
      <c r="BE110" s="887"/>
      <c r="BF110" s="887"/>
      <c r="BG110" s="887"/>
      <c r="BH110" s="887"/>
      <c r="BI110" s="887"/>
      <c r="BJ110" s="887"/>
      <c r="BK110" s="887"/>
      <c r="BL110" s="887"/>
      <c r="BM110" s="887"/>
      <c r="BN110" s="887"/>
      <c r="BO110" s="887"/>
      <c r="BP110" s="888"/>
      <c r="BQ110" s="926">
        <v>130822550</v>
      </c>
      <c r="BR110" s="927"/>
      <c r="BS110" s="927"/>
      <c r="BT110" s="927"/>
      <c r="BU110" s="927"/>
      <c r="BV110" s="927">
        <v>128101006</v>
      </c>
      <c r="BW110" s="927"/>
      <c r="BX110" s="927"/>
      <c r="BY110" s="927"/>
      <c r="BZ110" s="927"/>
      <c r="CA110" s="927">
        <v>125287392</v>
      </c>
      <c r="CB110" s="927"/>
      <c r="CC110" s="927"/>
      <c r="CD110" s="927"/>
      <c r="CE110" s="927"/>
      <c r="CF110" s="941">
        <v>140.30000000000001</v>
      </c>
      <c r="CG110" s="942"/>
      <c r="CH110" s="942"/>
      <c r="CI110" s="942"/>
      <c r="CJ110" s="942"/>
      <c r="CK110" s="943" t="s">
        <v>417</v>
      </c>
      <c r="CL110" s="944"/>
      <c r="CM110" s="923" t="s">
        <v>418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5880736</v>
      </c>
      <c r="DH110" s="927"/>
      <c r="DI110" s="927"/>
      <c r="DJ110" s="927"/>
      <c r="DK110" s="927"/>
      <c r="DL110" s="927">
        <v>5480220</v>
      </c>
      <c r="DM110" s="927"/>
      <c r="DN110" s="927"/>
      <c r="DO110" s="927"/>
      <c r="DP110" s="927"/>
      <c r="DQ110" s="927">
        <v>5079434</v>
      </c>
      <c r="DR110" s="927"/>
      <c r="DS110" s="927"/>
      <c r="DT110" s="927"/>
      <c r="DU110" s="927"/>
      <c r="DV110" s="928">
        <v>5.7</v>
      </c>
      <c r="DW110" s="928"/>
      <c r="DX110" s="928"/>
      <c r="DY110" s="928"/>
      <c r="DZ110" s="929"/>
    </row>
    <row r="111" spans="1:131" s="197" customFormat="1" ht="26.25" customHeight="1">
      <c r="A111" s="930" t="s">
        <v>419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420</v>
      </c>
      <c r="BA111" s="950"/>
      <c r="BB111" s="950"/>
      <c r="BC111" s="950"/>
      <c r="BD111" s="950"/>
      <c r="BE111" s="950"/>
      <c r="BF111" s="950"/>
      <c r="BG111" s="950"/>
      <c r="BH111" s="950"/>
      <c r="BI111" s="950"/>
      <c r="BJ111" s="950"/>
      <c r="BK111" s="950"/>
      <c r="BL111" s="950"/>
      <c r="BM111" s="950"/>
      <c r="BN111" s="950"/>
      <c r="BO111" s="950"/>
      <c r="BP111" s="951"/>
      <c r="BQ111" s="919">
        <v>13567012</v>
      </c>
      <c r="BR111" s="920"/>
      <c r="BS111" s="920"/>
      <c r="BT111" s="920"/>
      <c r="BU111" s="920"/>
      <c r="BV111" s="920">
        <v>12901197</v>
      </c>
      <c r="BW111" s="920"/>
      <c r="BX111" s="920"/>
      <c r="BY111" s="920"/>
      <c r="BZ111" s="920"/>
      <c r="CA111" s="920">
        <v>12115209</v>
      </c>
      <c r="CB111" s="920"/>
      <c r="CC111" s="920"/>
      <c r="CD111" s="920"/>
      <c r="CE111" s="920"/>
      <c r="CF111" s="914">
        <v>13.6</v>
      </c>
      <c r="CG111" s="915"/>
      <c r="CH111" s="915"/>
      <c r="CI111" s="915"/>
      <c r="CJ111" s="915"/>
      <c r="CK111" s="945"/>
      <c r="CL111" s="946"/>
      <c r="CM111" s="916" t="s">
        <v>421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422</v>
      </c>
      <c r="B112" s="953"/>
      <c r="C112" s="950" t="s">
        <v>423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83333</v>
      </c>
      <c r="AB112" s="959"/>
      <c r="AC112" s="959"/>
      <c r="AD112" s="959"/>
      <c r="AE112" s="960"/>
      <c r="AF112" s="961">
        <v>83333</v>
      </c>
      <c r="AG112" s="959"/>
      <c r="AH112" s="959"/>
      <c r="AI112" s="959"/>
      <c r="AJ112" s="960"/>
      <c r="AK112" s="961">
        <v>83333</v>
      </c>
      <c r="AL112" s="959"/>
      <c r="AM112" s="959"/>
      <c r="AN112" s="959"/>
      <c r="AO112" s="960"/>
      <c r="AP112" s="962">
        <v>0.1</v>
      </c>
      <c r="AQ112" s="963"/>
      <c r="AR112" s="963"/>
      <c r="AS112" s="963"/>
      <c r="AT112" s="964"/>
      <c r="AU112" s="899"/>
      <c r="AV112" s="900"/>
      <c r="AW112" s="900"/>
      <c r="AX112" s="900"/>
      <c r="AY112" s="901"/>
      <c r="AZ112" s="949" t="s">
        <v>424</v>
      </c>
      <c r="BA112" s="950"/>
      <c r="BB112" s="950"/>
      <c r="BC112" s="950"/>
      <c r="BD112" s="950"/>
      <c r="BE112" s="950"/>
      <c r="BF112" s="950"/>
      <c r="BG112" s="950"/>
      <c r="BH112" s="950"/>
      <c r="BI112" s="950"/>
      <c r="BJ112" s="950"/>
      <c r="BK112" s="950"/>
      <c r="BL112" s="950"/>
      <c r="BM112" s="950"/>
      <c r="BN112" s="950"/>
      <c r="BO112" s="950"/>
      <c r="BP112" s="951"/>
      <c r="BQ112" s="919">
        <v>43936850</v>
      </c>
      <c r="BR112" s="920"/>
      <c r="BS112" s="920"/>
      <c r="BT112" s="920"/>
      <c r="BU112" s="920"/>
      <c r="BV112" s="920">
        <v>41557110</v>
      </c>
      <c r="BW112" s="920"/>
      <c r="BX112" s="920"/>
      <c r="BY112" s="920"/>
      <c r="BZ112" s="920"/>
      <c r="CA112" s="920">
        <v>38601395</v>
      </c>
      <c r="CB112" s="920"/>
      <c r="CC112" s="920"/>
      <c r="CD112" s="920"/>
      <c r="CE112" s="920"/>
      <c r="CF112" s="914">
        <v>43.2</v>
      </c>
      <c r="CG112" s="915"/>
      <c r="CH112" s="915"/>
      <c r="CI112" s="915"/>
      <c r="CJ112" s="915"/>
      <c r="CK112" s="945"/>
      <c r="CL112" s="946"/>
      <c r="CM112" s="916" t="s">
        <v>425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5144781</v>
      </c>
      <c r="AB113" s="934"/>
      <c r="AC113" s="934"/>
      <c r="AD113" s="934"/>
      <c r="AE113" s="935"/>
      <c r="AF113" s="936">
        <v>4808454</v>
      </c>
      <c r="AG113" s="934"/>
      <c r="AH113" s="934"/>
      <c r="AI113" s="934"/>
      <c r="AJ113" s="935"/>
      <c r="AK113" s="936">
        <v>4594484</v>
      </c>
      <c r="AL113" s="934"/>
      <c r="AM113" s="934"/>
      <c r="AN113" s="934"/>
      <c r="AO113" s="935"/>
      <c r="AP113" s="937">
        <v>5.0999999999999996</v>
      </c>
      <c r="AQ113" s="938"/>
      <c r="AR113" s="938"/>
      <c r="AS113" s="938"/>
      <c r="AT113" s="939"/>
      <c r="AU113" s="899"/>
      <c r="AV113" s="900"/>
      <c r="AW113" s="900"/>
      <c r="AX113" s="900"/>
      <c r="AY113" s="901"/>
      <c r="AZ113" s="949" t="s">
        <v>427</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428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429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430</v>
      </c>
      <c r="BA114" s="950"/>
      <c r="BB114" s="950"/>
      <c r="BC114" s="950"/>
      <c r="BD114" s="950"/>
      <c r="BE114" s="950"/>
      <c r="BF114" s="950"/>
      <c r="BG114" s="950"/>
      <c r="BH114" s="950"/>
      <c r="BI114" s="950"/>
      <c r="BJ114" s="950"/>
      <c r="BK114" s="950"/>
      <c r="BL114" s="950"/>
      <c r="BM114" s="950"/>
      <c r="BN114" s="950"/>
      <c r="BO114" s="950"/>
      <c r="BP114" s="951"/>
      <c r="BQ114" s="919">
        <v>30708180</v>
      </c>
      <c r="BR114" s="920"/>
      <c r="BS114" s="920"/>
      <c r="BT114" s="920"/>
      <c r="BU114" s="920"/>
      <c r="BV114" s="920">
        <v>29255917</v>
      </c>
      <c r="BW114" s="920"/>
      <c r="BX114" s="920"/>
      <c r="BY114" s="920"/>
      <c r="BZ114" s="920"/>
      <c r="CA114" s="920">
        <v>27156614</v>
      </c>
      <c r="CB114" s="920"/>
      <c r="CC114" s="920"/>
      <c r="CD114" s="920"/>
      <c r="CE114" s="920"/>
      <c r="CF114" s="914">
        <v>30.4</v>
      </c>
      <c r="CG114" s="915"/>
      <c r="CH114" s="915"/>
      <c r="CI114" s="915"/>
      <c r="CJ114" s="915"/>
      <c r="CK114" s="945"/>
      <c r="CL114" s="946"/>
      <c r="CM114" s="916" t="s">
        <v>431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432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616189</v>
      </c>
      <c r="AB115" s="934"/>
      <c r="AC115" s="934"/>
      <c r="AD115" s="934"/>
      <c r="AE115" s="935"/>
      <c r="AF115" s="936">
        <v>479727</v>
      </c>
      <c r="AG115" s="934"/>
      <c r="AH115" s="934"/>
      <c r="AI115" s="934"/>
      <c r="AJ115" s="935"/>
      <c r="AK115" s="936">
        <v>400786</v>
      </c>
      <c r="AL115" s="934"/>
      <c r="AM115" s="934"/>
      <c r="AN115" s="934"/>
      <c r="AO115" s="935"/>
      <c r="AP115" s="937">
        <v>0.4</v>
      </c>
      <c r="AQ115" s="938"/>
      <c r="AR115" s="938"/>
      <c r="AS115" s="938"/>
      <c r="AT115" s="939"/>
      <c r="AU115" s="899"/>
      <c r="AV115" s="900"/>
      <c r="AW115" s="900"/>
      <c r="AX115" s="900"/>
      <c r="AY115" s="901"/>
      <c r="AZ115" s="949" t="s">
        <v>433</v>
      </c>
      <c r="BA115" s="950"/>
      <c r="BB115" s="950"/>
      <c r="BC115" s="950"/>
      <c r="BD115" s="950"/>
      <c r="BE115" s="950"/>
      <c r="BF115" s="950"/>
      <c r="BG115" s="950"/>
      <c r="BH115" s="950"/>
      <c r="BI115" s="950"/>
      <c r="BJ115" s="950"/>
      <c r="BK115" s="950"/>
      <c r="BL115" s="950"/>
      <c r="BM115" s="950"/>
      <c r="BN115" s="950"/>
      <c r="BO115" s="950"/>
      <c r="BP115" s="951"/>
      <c r="BQ115" s="919">
        <v>65350</v>
      </c>
      <c r="BR115" s="920"/>
      <c r="BS115" s="920"/>
      <c r="BT115" s="920"/>
      <c r="BU115" s="920"/>
      <c r="BV115" s="920" t="s">
        <v>110</v>
      </c>
      <c r="BW115" s="920"/>
      <c r="BX115" s="920"/>
      <c r="BY115" s="920"/>
      <c r="BZ115" s="920"/>
      <c r="CA115" s="920">
        <v>61819</v>
      </c>
      <c r="CB115" s="920"/>
      <c r="CC115" s="920"/>
      <c r="CD115" s="920"/>
      <c r="CE115" s="920"/>
      <c r="CF115" s="914">
        <v>0.1</v>
      </c>
      <c r="CG115" s="915"/>
      <c r="CH115" s="915"/>
      <c r="CI115" s="915"/>
      <c r="CJ115" s="915"/>
      <c r="CK115" s="945"/>
      <c r="CL115" s="946"/>
      <c r="CM115" s="949" t="s">
        <v>434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4316057</v>
      </c>
      <c r="DH115" s="959"/>
      <c r="DI115" s="959"/>
      <c r="DJ115" s="959"/>
      <c r="DK115" s="960"/>
      <c r="DL115" s="961">
        <v>4253451</v>
      </c>
      <c r="DM115" s="959"/>
      <c r="DN115" s="959"/>
      <c r="DO115" s="959"/>
      <c r="DP115" s="960"/>
      <c r="DQ115" s="961">
        <v>4262753</v>
      </c>
      <c r="DR115" s="959"/>
      <c r="DS115" s="959"/>
      <c r="DT115" s="959"/>
      <c r="DU115" s="960"/>
      <c r="DV115" s="962">
        <v>4.8</v>
      </c>
      <c r="DW115" s="963"/>
      <c r="DX115" s="963"/>
      <c r="DY115" s="963"/>
      <c r="DZ115" s="964"/>
    </row>
    <row r="116" spans="1:130" s="197" customFormat="1" ht="26.25" customHeight="1">
      <c r="A116" s="956"/>
      <c r="B116" s="957"/>
      <c r="C116" s="971" t="s">
        <v>435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1866</v>
      </c>
      <c r="AB116" s="959"/>
      <c r="AC116" s="959"/>
      <c r="AD116" s="959"/>
      <c r="AE116" s="960"/>
      <c r="AF116" s="961">
        <v>843</v>
      </c>
      <c r="AG116" s="959"/>
      <c r="AH116" s="959"/>
      <c r="AI116" s="959"/>
      <c r="AJ116" s="960"/>
      <c r="AK116" s="961">
        <v>234</v>
      </c>
      <c r="AL116" s="959"/>
      <c r="AM116" s="959"/>
      <c r="AN116" s="959"/>
      <c r="AO116" s="960"/>
      <c r="AP116" s="962">
        <v>0</v>
      </c>
      <c r="AQ116" s="963"/>
      <c r="AR116" s="963"/>
      <c r="AS116" s="963"/>
      <c r="AT116" s="964"/>
      <c r="AU116" s="899"/>
      <c r="AV116" s="900"/>
      <c r="AW116" s="900"/>
      <c r="AX116" s="900"/>
      <c r="AY116" s="901"/>
      <c r="AZ116" s="949" t="s">
        <v>436</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438</v>
      </c>
      <c r="Z117" s="884"/>
      <c r="AA117" s="996">
        <v>23226471</v>
      </c>
      <c r="AB117" s="966"/>
      <c r="AC117" s="966"/>
      <c r="AD117" s="966"/>
      <c r="AE117" s="967"/>
      <c r="AF117" s="965">
        <v>22266964</v>
      </c>
      <c r="AG117" s="966"/>
      <c r="AH117" s="966"/>
      <c r="AI117" s="966"/>
      <c r="AJ117" s="967"/>
      <c r="AK117" s="965">
        <v>21266261</v>
      </c>
      <c r="AL117" s="966"/>
      <c r="AM117" s="966"/>
      <c r="AN117" s="966"/>
      <c r="AO117" s="967"/>
      <c r="AP117" s="968"/>
      <c r="AQ117" s="969"/>
      <c r="AR117" s="969"/>
      <c r="AS117" s="969"/>
      <c r="AT117" s="970"/>
      <c r="AU117" s="899"/>
      <c r="AV117" s="900"/>
      <c r="AW117" s="900"/>
      <c r="AX117" s="900"/>
      <c r="AY117" s="901"/>
      <c r="AZ117" s="995" t="s">
        <v>439</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440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414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412</v>
      </c>
      <c r="AB118" s="883"/>
      <c r="AC118" s="883"/>
      <c r="AD118" s="883"/>
      <c r="AE118" s="884"/>
      <c r="AF118" s="882" t="s">
        <v>285</v>
      </c>
      <c r="AG118" s="883"/>
      <c r="AH118" s="883"/>
      <c r="AI118" s="883"/>
      <c r="AJ118" s="884"/>
      <c r="AK118" s="882" t="s">
        <v>284</v>
      </c>
      <c r="AL118" s="883"/>
      <c r="AM118" s="883"/>
      <c r="AN118" s="883"/>
      <c r="AO118" s="884"/>
      <c r="AP118" s="990" t="s">
        <v>413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441</v>
      </c>
      <c r="BP118" s="994"/>
      <c r="BQ118" s="985">
        <v>219099942</v>
      </c>
      <c r="BR118" s="986"/>
      <c r="BS118" s="986"/>
      <c r="BT118" s="986"/>
      <c r="BU118" s="986"/>
      <c r="BV118" s="986">
        <v>211815230</v>
      </c>
      <c r="BW118" s="986"/>
      <c r="BX118" s="986"/>
      <c r="BY118" s="986"/>
      <c r="BZ118" s="986"/>
      <c r="CA118" s="986">
        <v>203222429</v>
      </c>
      <c r="CB118" s="986"/>
      <c r="CC118" s="986"/>
      <c r="CD118" s="986"/>
      <c r="CE118" s="986"/>
      <c r="CF118" s="987"/>
      <c r="CG118" s="988"/>
      <c r="CH118" s="988"/>
      <c r="CI118" s="988"/>
      <c r="CJ118" s="989"/>
      <c r="CK118" s="945"/>
      <c r="CL118" s="946"/>
      <c r="CM118" s="916" t="s">
        <v>442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323</v>
      </c>
      <c r="DH118" s="959"/>
      <c r="DI118" s="959"/>
      <c r="DJ118" s="959"/>
      <c r="DK118" s="960"/>
      <c r="DL118" s="961" t="s">
        <v>323</v>
      </c>
      <c r="DM118" s="959"/>
      <c r="DN118" s="959"/>
      <c r="DO118" s="959"/>
      <c r="DP118" s="960"/>
      <c r="DQ118" s="961" t="s">
        <v>323</v>
      </c>
      <c r="DR118" s="959"/>
      <c r="DS118" s="959"/>
      <c r="DT118" s="959"/>
      <c r="DU118" s="960"/>
      <c r="DV118" s="962" t="s">
        <v>323</v>
      </c>
      <c r="DW118" s="963"/>
      <c r="DX118" s="963"/>
      <c r="DY118" s="963"/>
      <c r="DZ118" s="964"/>
    </row>
    <row r="119" spans="1:130" s="197" customFormat="1" ht="26.25" customHeight="1">
      <c r="A119" s="974" t="s">
        <v>417</v>
      </c>
      <c r="B119" s="944"/>
      <c r="C119" s="923" t="s">
        <v>418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400394</v>
      </c>
      <c r="AB119" s="890"/>
      <c r="AC119" s="890"/>
      <c r="AD119" s="890"/>
      <c r="AE119" s="891"/>
      <c r="AF119" s="892">
        <v>400516</v>
      </c>
      <c r="AG119" s="890"/>
      <c r="AH119" s="890"/>
      <c r="AI119" s="890"/>
      <c r="AJ119" s="891"/>
      <c r="AK119" s="892">
        <v>400786</v>
      </c>
      <c r="AL119" s="890"/>
      <c r="AM119" s="890"/>
      <c r="AN119" s="890"/>
      <c r="AO119" s="891"/>
      <c r="AP119" s="893">
        <v>0.4</v>
      </c>
      <c r="AQ119" s="894"/>
      <c r="AR119" s="894"/>
      <c r="AS119" s="894"/>
      <c r="AT119" s="895"/>
      <c r="AU119" s="977" t="s">
        <v>443</v>
      </c>
      <c r="AV119" s="978"/>
      <c r="AW119" s="978"/>
      <c r="AX119" s="978"/>
      <c r="AY119" s="979"/>
      <c r="AZ119" s="940" t="s">
        <v>444</v>
      </c>
      <c r="BA119" s="887"/>
      <c r="BB119" s="887"/>
      <c r="BC119" s="887"/>
      <c r="BD119" s="887"/>
      <c r="BE119" s="887"/>
      <c r="BF119" s="887"/>
      <c r="BG119" s="887"/>
      <c r="BH119" s="887"/>
      <c r="BI119" s="887"/>
      <c r="BJ119" s="887"/>
      <c r="BK119" s="887"/>
      <c r="BL119" s="887"/>
      <c r="BM119" s="887"/>
      <c r="BN119" s="887"/>
      <c r="BO119" s="887"/>
      <c r="BP119" s="888"/>
      <c r="BQ119" s="926">
        <v>37286870</v>
      </c>
      <c r="BR119" s="927"/>
      <c r="BS119" s="927"/>
      <c r="BT119" s="927"/>
      <c r="BU119" s="927"/>
      <c r="BV119" s="927">
        <v>38424577</v>
      </c>
      <c r="BW119" s="927"/>
      <c r="BX119" s="927"/>
      <c r="BY119" s="927"/>
      <c r="BZ119" s="927"/>
      <c r="CA119" s="927">
        <v>40119684</v>
      </c>
      <c r="CB119" s="927"/>
      <c r="CC119" s="927"/>
      <c r="CD119" s="927"/>
      <c r="CE119" s="927"/>
      <c r="CF119" s="941">
        <v>44.9</v>
      </c>
      <c r="CG119" s="942"/>
      <c r="CH119" s="942"/>
      <c r="CI119" s="942"/>
      <c r="CJ119" s="942"/>
      <c r="CK119" s="947"/>
      <c r="CL119" s="948"/>
      <c r="CM119" s="1004" t="s">
        <v>445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3370219</v>
      </c>
      <c r="DH119" s="998"/>
      <c r="DI119" s="998"/>
      <c r="DJ119" s="998"/>
      <c r="DK119" s="999"/>
      <c r="DL119" s="1000">
        <v>3167526</v>
      </c>
      <c r="DM119" s="998"/>
      <c r="DN119" s="998"/>
      <c r="DO119" s="998"/>
      <c r="DP119" s="999"/>
      <c r="DQ119" s="1000">
        <v>2773022</v>
      </c>
      <c r="DR119" s="998"/>
      <c r="DS119" s="998"/>
      <c r="DT119" s="998"/>
      <c r="DU119" s="999"/>
      <c r="DV119" s="1001">
        <v>3.1</v>
      </c>
      <c r="DW119" s="1002"/>
      <c r="DX119" s="1002"/>
      <c r="DY119" s="1002"/>
      <c r="DZ119" s="1003"/>
    </row>
    <row r="120" spans="1:130" s="197" customFormat="1" ht="26.25" customHeight="1">
      <c r="A120" s="975"/>
      <c r="B120" s="946"/>
      <c r="C120" s="916" t="s">
        <v>421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323</v>
      </c>
      <c r="AB120" s="959"/>
      <c r="AC120" s="959"/>
      <c r="AD120" s="959"/>
      <c r="AE120" s="960"/>
      <c r="AF120" s="961" t="s">
        <v>323</v>
      </c>
      <c r="AG120" s="959"/>
      <c r="AH120" s="959"/>
      <c r="AI120" s="959"/>
      <c r="AJ120" s="960"/>
      <c r="AK120" s="961" t="s">
        <v>323</v>
      </c>
      <c r="AL120" s="959"/>
      <c r="AM120" s="959"/>
      <c r="AN120" s="959"/>
      <c r="AO120" s="960"/>
      <c r="AP120" s="962" t="s">
        <v>323</v>
      </c>
      <c r="AQ120" s="963"/>
      <c r="AR120" s="963"/>
      <c r="AS120" s="963"/>
      <c r="AT120" s="964"/>
      <c r="AU120" s="980"/>
      <c r="AV120" s="981"/>
      <c r="AW120" s="981"/>
      <c r="AX120" s="981"/>
      <c r="AY120" s="982"/>
      <c r="AZ120" s="949" t="s">
        <v>446</v>
      </c>
      <c r="BA120" s="950"/>
      <c r="BB120" s="950"/>
      <c r="BC120" s="950"/>
      <c r="BD120" s="950"/>
      <c r="BE120" s="950"/>
      <c r="BF120" s="950"/>
      <c r="BG120" s="950"/>
      <c r="BH120" s="950"/>
      <c r="BI120" s="950"/>
      <c r="BJ120" s="950"/>
      <c r="BK120" s="950"/>
      <c r="BL120" s="950"/>
      <c r="BM120" s="950"/>
      <c r="BN120" s="950"/>
      <c r="BO120" s="950"/>
      <c r="BP120" s="951"/>
      <c r="BQ120" s="919">
        <v>27523563</v>
      </c>
      <c r="BR120" s="920"/>
      <c r="BS120" s="920"/>
      <c r="BT120" s="920"/>
      <c r="BU120" s="920"/>
      <c r="BV120" s="920">
        <v>28028121</v>
      </c>
      <c r="BW120" s="920"/>
      <c r="BX120" s="920"/>
      <c r="BY120" s="920"/>
      <c r="BZ120" s="920"/>
      <c r="CA120" s="920">
        <v>26561590</v>
      </c>
      <c r="CB120" s="920"/>
      <c r="CC120" s="920"/>
      <c r="CD120" s="920"/>
      <c r="CE120" s="920"/>
      <c r="CF120" s="914">
        <v>29.7</v>
      </c>
      <c r="CG120" s="915"/>
      <c r="CH120" s="915"/>
      <c r="CI120" s="915"/>
      <c r="CJ120" s="915"/>
      <c r="CK120" s="1013" t="s">
        <v>447</v>
      </c>
      <c r="CL120" s="1014"/>
      <c r="CM120" s="1014"/>
      <c r="CN120" s="1014"/>
      <c r="CO120" s="1015"/>
      <c r="CP120" s="1021" t="s">
        <v>448</v>
      </c>
      <c r="CQ120" s="1022"/>
      <c r="CR120" s="1022"/>
      <c r="CS120" s="1022"/>
      <c r="CT120" s="1022"/>
      <c r="CU120" s="1022"/>
      <c r="CV120" s="1022"/>
      <c r="CW120" s="1022"/>
      <c r="CX120" s="1022"/>
      <c r="CY120" s="1022"/>
      <c r="CZ120" s="1022"/>
      <c r="DA120" s="1022"/>
      <c r="DB120" s="1022"/>
      <c r="DC120" s="1022"/>
      <c r="DD120" s="1022"/>
      <c r="DE120" s="1022"/>
      <c r="DF120" s="1023"/>
      <c r="DG120" s="926">
        <v>43367230</v>
      </c>
      <c r="DH120" s="927"/>
      <c r="DI120" s="927"/>
      <c r="DJ120" s="927"/>
      <c r="DK120" s="927"/>
      <c r="DL120" s="927">
        <v>41059596</v>
      </c>
      <c r="DM120" s="927"/>
      <c r="DN120" s="927"/>
      <c r="DO120" s="927"/>
      <c r="DP120" s="927"/>
      <c r="DQ120" s="927">
        <v>38129009</v>
      </c>
      <c r="DR120" s="927"/>
      <c r="DS120" s="927"/>
      <c r="DT120" s="927"/>
      <c r="DU120" s="927"/>
      <c r="DV120" s="928">
        <v>42.7</v>
      </c>
      <c r="DW120" s="928"/>
      <c r="DX120" s="928"/>
      <c r="DY120" s="928"/>
      <c r="DZ120" s="929"/>
    </row>
    <row r="121" spans="1:130" s="197" customFormat="1" ht="26.25" customHeight="1">
      <c r="A121" s="975"/>
      <c r="B121" s="946"/>
      <c r="C121" s="1010" t="s">
        <v>449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215795</v>
      </c>
      <c r="AB121" s="959"/>
      <c r="AC121" s="959"/>
      <c r="AD121" s="959"/>
      <c r="AE121" s="960"/>
      <c r="AF121" s="961" t="s">
        <v>323</v>
      </c>
      <c r="AG121" s="959"/>
      <c r="AH121" s="959"/>
      <c r="AI121" s="959"/>
      <c r="AJ121" s="960"/>
      <c r="AK121" s="961" t="s">
        <v>323</v>
      </c>
      <c r="AL121" s="959"/>
      <c r="AM121" s="959"/>
      <c r="AN121" s="959"/>
      <c r="AO121" s="960"/>
      <c r="AP121" s="962" t="s">
        <v>323</v>
      </c>
      <c r="AQ121" s="963"/>
      <c r="AR121" s="963"/>
      <c r="AS121" s="963"/>
      <c r="AT121" s="964"/>
      <c r="AU121" s="980"/>
      <c r="AV121" s="981"/>
      <c r="AW121" s="981"/>
      <c r="AX121" s="981"/>
      <c r="AY121" s="982"/>
      <c r="AZ121" s="995" t="s">
        <v>450</v>
      </c>
      <c r="BA121" s="971"/>
      <c r="BB121" s="971"/>
      <c r="BC121" s="971"/>
      <c r="BD121" s="971"/>
      <c r="BE121" s="971"/>
      <c r="BF121" s="971"/>
      <c r="BG121" s="971"/>
      <c r="BH121" s="971"/>
      <c r="BI121" s="971"/>
      <c r="BJ121" s="971"/>
      <c r="BK121" s="971"/>
      <c r="BL121" s="971"/>
      <c r="BM121" s="971"/>
      <c r="BN121" s="971"/>
      <c r="BO121" s="971"/>
      <c r="BP121" s="972"/>
      <c r="BQ121" s="985">
        <v>138596855</v>
      </c>
      <c r="BR121" s="986"/>
      <c r="BS121" s="986"/>
      <c r="BT121" s="986"/>
      <c r="BU121" s="986"/>
      <c r="BV121" s="986">
        <v>136629884</v>
      </c>
      <c r="BW121" s="986"/>
      <c r="BX121" s="986"/>
      <c r="BY121" s="986"/>
      <c r="BZ121" s="986"/>
      <c r="CA121" s="986">
        <v>132483001</v>
      </c>
      <c r="CB121" s="986"/>
      <c r="CC121" s="986"/>
      <c r="CD121" s="986"/>
      <c r="CE121" s="986"/>
      <c r="CF121" s="1024">
        <v>148.30000000000001</v>
      </c>
      <c r="CG121" s="1025"/>
      <c r="CH121" s="1025"/>
      <c r="CI121" s="1025"/>
      <c r="CJ121" s="1025"/>
      <c r="CK121" s="1016"/>
      <c r="CL121" s="1017"/>
      <c r="CM121" s="1017"/>
      <c r="CN121" s="1017"/>
      <c r="CO121" s="1018"/>
      <c r="CP121" s="1007" t="s">
        <v>451</v>
      </c>
      <c r="CQ121" s="1008"/>
      <c r="CR121" s="1008"/>
      <c r="CS121" s="1008"/>
      <c r="CT121" s="1008"/>
      <c r="CU121" s="1008"/>
      <c r="CV121" s="1008"/>
      <c r="CW121" s="1008"/>
      <c r="CX121" s="1008"/>
      <c r="CY121" s="1008"/>
      <c r="CZ121" s="1008"/>
      <c r="DA121" s="1008"/>
      <c r="DB121" s="1008"/>
      <c r="DC121" s="1008"/>
      <c r="DD121" s="1008"/>
      <c r="DE121" s="1008"/>
      <c r="DF121" s="1009"/>
      <c r="DG121" s="919">
        <v>371238</v>
      </c>
      <c r="DH121" s="920"/>
      <c r="DI121" s="920"/>
      <c r="DJ121" s="920"/>
      <c r="DK121" s="920"/>
      <c r="DL121" s="920">
        <v>339030</v>
      </c>
      <c r="DM121" s="920"/>
      <c r="DN121" s="920"/>
      <c r="DO121" s="920"/>
      <c r="DP121" s="920"/>
      <c r="DQ121" s="920">
        <v>289880</v>
      </c>
      <c r="DR121" s="920"/>
      <c r="DS121" s="920"/>
      <c r="DT121" s="920"/>
      <c r="DU121" s="920"/>
      <c r="DV121" s="921">
        <v>0.3</v>
      </c>
      <c r="DW121" s="921"/>
      <c r="DX121" s="921"/>
      <c r="DY121" s="921"/>
      <c r="DZ121" s="922"/>
    </row>
    <row r="122" spans="1:130" s="197" customFormat="1" ht="26.25" customHeight="1">
      <c r="A122" s="975"/>
      <c r="B122" s="946"/>
      <c r="C122" s="916" t="s">
        <v>431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452</v>
      </c>
      <c r="AB122" s="959"/>
      <c r="AC122" s="959"/>
      <c r="AD122" s="959"/>
      <c r="AE122" s="960"/>
      <c r="AF122" s="961" t="s">
        <v>452</v>
      </c>
      <c r="AG122" s="959"/>
      <c r="AH122" s="959"/>
      <c r="AI122" s="959"/>
      <c r="AJ122" s="960"/>
      <c r="AK122" s="961" t="s">
        <v>452</v>
      </c>
      <c r="AL122" s="959"/>
      <c r="AM122" s="959"/>
      <c r="AN122" s="959"/>
      <c r="AO122" s="960"/>
      <c r="AP122" s="962" t="s">
        <v>452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453</v>
      </c>
      <c r="BP122" s="994"/>
      <c r="BQ122" s="1034">
        <v>203407288</v>
      </c>
      <c r="BR122" s="1035"/>
      <c r="BS122" s="1035"/>
      <c r="BT122" s="1035"/>
      <c r="BU122" s="1035"/>
      <c r="BV122" s="1035">
        <v>203082582</v>
      </c>
      <c r="BW122" s="1035"/>
      <c r="BX122" s="1035"/>
      <c r="BY122" s="1035"/>
      <c r="BZ122" s="1035"/>
      <c r="CA122" s="1035">
        <v>199164275</v>
      </c>
      <c r="CB122" s="1035"/>
      <c r="CC122" s="1035"/>
      <c r="CD122" s="1035"/>
      <c r="CE122" s="1035"/>
      <c r="CF122" s="987"/>
      <c r="CG122" s="988"/>
      <c r="CH122" s="988"/>
      <c r="CI122" s="988"/>
      <c r="CJ122" s="989"/>
      <c r="CK122" s="1016"/>
      <c r="CL122" s="1017"/>
      <c r="CM122" s="1017"/>
      <c r="CN122" s="1017"/>
      <c r="CO122" s="1018"/>
      <c r="CP122" s="1007" t="s">
        <v>395</v>
      </c>
      <c r="CQ122" s="1008"/>
      <c r="CR122" s="1008"/>
      <c r="CS122" s="1008"/>
      <c r="CT122" s="1008"/>
      <c r="CU122" s="1008"/>
      <c r="CV122" s="1008"/>
      <c r="CW122" s="1008"/>
      <c r="CX122" s="1008"/>
      <c r="CY122" s="1008"/>
      <c r="CZ122" s="1008"/>
      <c r="DA122" s="1008"/>
      <c r="DB122" s="1008"/>
      <c r="DC122" s="1008"/>
      <c r="DD122" s="1008"/>
      <c r="DE122" s="1008"/>
      <c r="DF122" s="1009"/>
      <c r="DG122" s="919">
        <v>198382</v>
      </c>
      <c r="DH122" s="920"/>
      <c r="DI122" s="920"/>
      <c r="DJ122" s="920"/>
      <c r="DK122" s="920"/>
      <c r="DL122" s="920">
        <v>158484</v>
      </c>
      <c r="DM122" s="920"/>
      <c r="DN122" s="920"/>
      <c r="DO122" s="920"/>
      <c r="DP122" s="920"/>
      <c r="DQ122" s="920">
        <v>182506</v>
      </c>
      <c r="DR122" s="920"/>
      <c r="DS122" s="920"/>
      <c r="DT122" s="920"/>
      <c r="DU122" s="920"/>
      <c r="DV122" s="921">
        <v>0.2</v>
      </c>
      <c r="DW122" s="921"/>
      <c r="DX122" s="921"/>
      <c r="DY122" s="921"/>
      <c r="DZ122" s="922"/>
    </row>
    <row r="123" spans="1:130" s="197" customFormat="1" ht="26.25" customHeight="1" thickBot="1">
      <c r="A123" s="975"/>
      <c r="B123" s="946"/>
      <c r="C123" s="916" t="s">
        <v>437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454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17.7</v>
      </c>
      <c r="BR123" s="1027"/>
      <c r="BS123" s="1027"/>
      <c r="BT123" s="1027"/>
      <c r="BU123" s="1027"/>
      <c r="BV123" s="1027">
        <v>9.6999999999999993</v>
      </c>
      <c r="BW123" s="1027"/>
      <c r="BX123" s="1027"/>
      <c r="BY123" s="1027"/>
      <c r="BZ123" s="1027"/>
      <c r="CA123" s="1027">
        <v>4.5</v>
      </c>
      <c r="CB123" s="1027"/>
      <c r="CC123" s="1027"/>
      <c r="CD123" s="1027"/>
      <c r="CE123" s="1027"/>
      <c r="CF123" s="1028"/>
      <c r="CG123" s="1029"/>
      <c r="CH123" s="1029"/>
      <c r="CI123" s="1029"/>
      <c r="CJ123" s="1030"/>
      <c r="CK123" s="1016"/>
      <c r="CL123" s="1017"/>
      <c r="CM123" s="1017"/>
      <c r="CN123" s="1017"/>
      <c r="CO123" s="1018"/>
      <c r="CP123" s="1007" t="s">
        <v>396</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c r="A124" s="975"/>
      <c r="B124" s="946"/>
      <c r="C124" s="916" t="s">
        <v>440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455</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442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456</v>
      </c>
      <c r="CL125" s="1014"/>
      <c r="CM125" s="1014"/>
      <c r="CN125" s="1014"/>
      <c r="CO125" s="1015"/>
      <c r="CP125" s="940" t="s">
        <v>457</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445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v>79211</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458</v>
      </c>
      <c r="AY126" s="1037"/>
      <c r="AZ126" s="1037"/>
      <c r="BA126" s="1037"/>
      <c r="BB126" s="1037"/>
      <c r="BC126" s="1037"/>
      <c r="BD126" s="1037"/>
      <c r="BE126" s="1038"/>
      <c r="BF126" s="1052" t="s">
        <v>459</v>
      </c>
      <c r="BG126" s="1037"/>
      <c r="BH126" s="1037"/>
      <c r="BI126" s="1037"/>
      <c r="BJ126" s="1037"/>
      <c r="BK126" s="1037"/>
      <c r="BL126" s="1038"/>
      <c r="BM126" s="1052" t="s">
        <v>460</v>
      </c>
      <c r="BN126" s="1037"/>
      <c r="BO126" s="1037"/>
      <c r="BP126" s="1037"/>
      <c r="BQ126" s="1037"/>
      <c r="BR126" s="1037"/>
      <c r="BS126" s="1038"/>
      <c r="BT126" s="1052" t="s">
        <v>461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462</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463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464</v>
      </c>
      <c r="AY127" s="887"/>
      <c r="AZ127" s="887"/>
      <c r="BA127" s="887"/>
      <c r="BB127" s="887"/>
      <c r="BC127" s="887"/>
      <c r="BD127" s="887"/>
      <c r="BE127" s="888"/>
      <c r="BF127" s="1041" t="s">
        <v>110</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465</v>
      </c>
      <c r="CQ127" s="1045"/>
      <c r="CR127" s="1045"/>
      <c r="CS127" s="1045"/>
      <c r="CT127" s="1045"/>
      <c r="CU127" s="1045"/>
      <c r="CV127" s="1045"/>
      <c r="CW127" s="1045"/>
      <c r="CX127" s="1045"/>
      <c r="CY127" s="1045"/>
      <c r="CZ127" s="1045"/>
      <c r="DA127" s="1045"/>
      <c r="DB127" s="1045"/>
      <c r="DC127" s="1045"/>
      <c r="DD127" s="1045"/>
      <c r="DE127" s="1045"/>
      <c r="DF127" s="1046"/>
      <c r="DG127" s="1047">
        <v>65350</v>
      </c>
      <c r="DH127" s="1048"/>
      <c r="DI127" s="1048"/>
      <c r="DJ127" s="1048"/>
      <c r="DK127" s="1048"/>
      <c r="DL127" s="1048" t="s">
        <v>452</v>
      </c>
      <c r="DM127" s="1048"/>
      <c r="DN127" s="1048"/>
      <c r="DO127" s="1048"/>
      <c r="DP127" s="1048"/>
      <c r="DQ127" s="1048">
        <v>61819</v>
      </c>
      <c r="DR127" s="1048"/>
      <c r="DS127" s="1048"/>
      <c r="DT127" s="1048"/>
      <c r="DU127" s="1048"/>
      <c r="DV127" s="1049">
        <v>0.1</v>
      </c>
      <c r="DW127" s="1049"/>
      <c r="DX127" s="1049"/>
      <c r="DY127" s="1049"/>
      <c r="DZ127" s="1050"/>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89">
        <v>4267321</v>
      </c>
      <c r="AB128" s="1090"/>
      <c r="AC128" s="1090"/>
      <c r="AD128" s="1090"/>
      <c r="AE128" s="1091"/>
      <c r="AF128" s="1092">
        <v>4257573</v>
      </c>
      <c r="AG128" s="1090"/>
      <c r="AH128" s="1090"/>
      <c r="AI128" s="1090"/>
      <c r="AJ128" s="1091"/>
      <c r="AK128" s="1092">
        <v>4079110</v>
      </c>
      <c r="AL128" s="1090"/>
      <c r="AM128" s="1090"/>
      <c r="AN128" s="1090"/>
      <c r="AO128" s="1091"/>
      <c r="AP128" s="1093"/>
      <c r="AQ128" s="1094"/>
      <c r="AR128" s="1094"/>
      <c r="AS128" s="1094"/>
      <c r="AT128" s="1095"/>
      <c r="AU128" s="235"/>
      <c r="AV128" s="235"/>
      <c r="AW128" s="235"/>
      <c r="AX128" s="1054" t="s">
        <v>468</v>
      </c>
      <c r="AY128" s="950"/>
      <c r="AZ128" s="950"/>
      <c r="BA128" s="950"/>
      <c r="BB128" s="950"/>
      <c r="BC128" s="950"/>
      <c r="BD128" s="950"/>
      <c r="BE128" s="951"/>
      <c r="BF128" s="1066" t="s">
        <v>469</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470</v>
      </c>
      <c r="X129" s="1061"/>
      <c r="Y129" s="1061"/>
      <c r="Z129" s="1062"/>
      <c r="AA129" s="958">
        <v>101519533</v>
      </c>
      <c r="AB129" s="959"/>
      <c r="AC129" s="959"/>
      <c r="AD129" s="959"/>
      <c r="AE129" s="960"/>
      <c r="AF129" s="961">
        <v>102381086</v>
      </c>
      <c r="AG129" s="959"/>
      <c r="AH129" s="959"/>
      <c r="AI129" s="959"/>
      <c r="AJ129" s="960"/>
      <c r="AK129" s="961">
        <v>102512050</v>
      </c>
      <c r="AL129" s="959"/>
      <c r="AM129" s="959"/>
      <c r="AN129" s="959"/>
      <c r="AO129" s="960"/>
      <c r="AP129" s="1063"/>
      <c r="AQ129" s="1064"/>
      <c r="AR129" s="1064"/>
      <c r="AS129" s="1064"/>
      <c r="AT129" s="1065"/>
      <c r="AU129" s="235"/>
      <c r="AV129" s="235"/>
      <c r="AW129" s="235"/>
      <c r="AX129" s="1054" t="s">
        <v>471</v>
      </c>
      <c r="AY129" s="950"/>
      <c r="AZ129" s="950"/>
      <c r="BA129" s="950"/>
      <c r="BB129" s="950"/>
      <c r="BC129" s="950"/>
      <c r="BD129" s="950"/>
      <c r="BE129" s="951"/>
      <c r="BF129" s="1055">
        <v>5.6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473</v>
      </c>
      <c r="X130" s="1061"/>
      <c r="Y130" s="1061"/>
      <c r="Z130" s="1062"/>
      <c r="AA130" s="958">
        <v>12918414</v>
      </c>
      <c r="AB130" s="959"/>
      <c r="AC130" s="959"/>
      <c r="AD130" s="959"/>
      <c r="AE130" s="960"/>
      <c r="AF130" s="961">
        <v>13032071</v>
      </c>
      <c r="AG130" s="959"/>
      <c r="AH130" s="959"/>
      <c r="AI130" s="959"/>
      <c r="AJ130" s="960"/>
      <c r="AK130" s="961">
        <v>13197401</v>
      </c>
      <c r="AL130" s="959"/>
      <c r="AM130" s="959"/>
      <c r="AN130" s="959"/>
      <c r="AO130" s="960"/>
      <c r="AP130" s="1063"/>
      <c r="AQ130" s="1064"/>
      <c r="AR130" s="1064"/>
      <c r="AS130" s="1064"/>
      <c r="AT130" s="1065"/>
      <c r="AU130" s="235"/>
      <c r="AV130" s="235"/>
      <c r="AW130" s="235"/>
      <c r="AX130" s="1113" t="s">
        <v>474</v>
      </c>
      <c r="AY130" s="1045"/>
      <c r="AZ130" s="1045"/>
      <c r="BA130" s="1045"/>
      <c r="BB130" s="1045"/>
      <c r="BC130" s="1045"/>
      <c r="BD130" s="1045"/>
      <c r="BE130" s="1046"/>
      <c r="BF130" s="1075">
        <v>4.5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475</v>
      </c>
      <c r="X131" s="1084"/>
      <c r="Y131" s="1084"/>
      <c r="Z131" s="1085"/>
      <c r="AA131" s="997">
        <v>88601119</v>
      </c>
      <c r="AB131" s="998"/>
      <c r="AC131" s="998"/>
      <c r="AD131" s="998"/>
      <c r="AE131" s="999"/>
      <c r="AF131" s="1000">
        <v>89349015</v>
      </c>
      <c r="AG131" s="998"/>
      <c r="AH131" s="998"/>
      <c r="AI131" s="998"/>
      <c r="AJ131" s="999"/>
      <c r="AK131" s="1000">
        <v>89314649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477</v>
      </c>
      <c r="W132" s="1101"/>
      <c r="X132" s="1101"/>
      <c r="Y132" s="1101"/>
      <c r="Z132" s="1102"/>
      <c r="AA132" s="1103">
        <v>6.8179003470000001</v>
      </c>
      <c r="AB132" s="1104"/>
      <c r="AC132" s="1104"/>
      <c r="AD132" s="1104"/>
      <c r="AE132" s="1105"/>
      <c r="AF132" s="1106">
        <v>5.5706485150000002</v>
      </c>
      <c r="AG132" s="1104"/>
      <c r="AH132" s="1104"/>
      <c r="AI132" s="1104"/>
      <c r="AJ132" s="1105"/>
      <c r="AK132" s="1106">
        <v>4.4670723609999996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478</v>
      </c>
      <c r="W133" s="1108"/>
      <c r="X133" s="1108"/>
      <c r="Y133" s="1108"/>
      <c r="Z133" s="1109"/>
      <c r="AA133" s="1110">
        <v>7.5</v>
      </c>
      <c r="AB133" s="1111"/>
      <c r="AC133" s="1111"/>
      <c r="AD133" s="1111"/>
      <c r="AE133" s="1112"/>
      <c r="AF133" s="1110">
        <v>6.6</v>
      </c>
      <c r="AG133" s="1111"/>
      <c r="AH133" s="1111"/>
      <c r="AI133" s="1111"/>
      <c r="AJ133" s="1112"/>
      <c r="AK133" s="1110">
        <v>5.6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7" t="s">
        <v>481</v>
      </c>
      <c r="L7" s="254"/>
      <c r="M7" s="255" t="s">
        <v>482</v>
      </c>
      <c r="N7" s="256"/>
    </row>
    <row r="8" spans="1:16">
      <c r="A8" s="248"/>
      <c r="B8" s="244"/>
      <c r="C8" s="244"/>
      <c r="D8" s="244"/>
      <c r="E8" s="244"/>
      <c r="F8" s="244"/>
      <c r="G8" s="257"/>
      <c r="H8" s="258"/>
      <c r="I8" s="258"/>
      <c r="J8" s="259"/>
      <c r="K8" s="1118"/>
      <c r="L8" s="260" t="s">
        <v>483</v>
      </c>
      <c r="M8" s="261" t="s">
        <v>484</v>
      </c>
      <c r="N8" s="262" t="s">
        <v>485</v>
      </c>
    </row>
    <row r="9" spans="1:16">
      <c r="A9" s="248"/>
      <c r="B9" s="244"/>
      <c r="C9" s="244"/>
      <c r="D9" s="244"/>
      <c r="E9" s="244"/>
      <c r="F9" s="244"/>
      <c r="G9" s="1119" t="s">
        <v>486</v>
      </c>
      <c r="H9" s="1120"/>
      <c r="I9" s="1120"/>
      <c r="J9" s="1121"/>
      <c r="K9" s="263">
        <v>30448472</v>
      </c>
      <c r="L9" s="264">
        <v>58503</v>
      </c>
      <c r="M9" s="265">
        <v>57686</v>
      </c>
      <c r="N9" s="266">
        <v>1.4</v>
      </c>
    </row>
    <row r="10" spans="1:16">
      <c r="A10" s="248"/>
      <c r="B10" s="244"/>
      <c r="C10" s="244"/>
      <c r="D10" s="244"/>
      <c r="E10" s="244"/>
      <c r="F10" s="244"/>
      <c r="G10" s="1119" t="s">
        <v>487</v>
      </c>
      <c r="H10" s="1120"/>
      <c r="I10" s="1120"/>
      <c r="J10" s="1121"/>
      <c r="K10" s="267">
        <v>213216</v>
      </c>
      <c r="L10" s="268">
        <v>410</v>
      </c>
      <c r="M10" s="269">
        <v>2413</v>
      </c>
      <c r="N10" s="270">
        <v>-83</v>
      </c>
    </row>
    <row r="11" spans="1:16" ht="13.5" customHeight="1">
      <c r="A11" s="248"/>
      <c r="B11" s="244"/>
      <c r="C11" s="244"/>
      <c r="D11" s="244"/>
      <c r="E11" s="244"/>
      <c r="F11" s="244"/>
      <c r="G11" s="1119" t="s">
        <v>488</v>
      </c>
      <c r="H11" s="1120"/>
      <c r="I11" s="1120"/>
      <c r="J11" s="1121"/>
      <c r="K11" s="267">
        <v>46778</v>
      </c>
      <c r="L11" s="268">
        <v>90</v>
      </c>
      <c r="M11" s="269">
        <v>1538</v>
      </c>
      <c r="N11" s="270">
        <v>-94.1</v>
      </c>
    </row>
    <row r="12" spans="1:16" ht="13.5" customHeight="1">
      <c r="A12" s="248"/>
      <c r="B12" s="244"/>
      <c r="C12" s="244"/>
      <c r="D12" s="244"/>
      <c r="E12" s="244"/>
      <c r="F12" s="244"/>
      <c r="G12" s="1119" t="s">
        <v>489</v>
      </c>
      <c r="H12" s="1120"/>
      <c r="I12" s="1120"/>
      <c r="J12" s="1121"/>
      <c r="K12" s="267" t="s">
        <v>490</v>
      </c>
      <c r="L12" s="268" t="s">
        <v>490</v>
      </c>
      <c r="M12" s="269">
        <v>680</v>
      </c>
      <c r="N12" s="270" t="s">
        <v>490</v>
      </c>
    </row>
    <row r="13" spans="1:16" ht="13.5" customHeight="1">
      <c r="A13" s="248"/>
      <c r="B13" s="244"/>
      <c r="C13" s="244"/>
      <c r="D13" s="244"/>
      <c r="E13" s="244"/>
      <c r="F13" s="244"/>
      <c r="G13" s="1119" t="s">
        <v>491</v>
      </c>
      <c r="H13" s="1120"/>
      <c r="I13" s="1120"/>
      <c r="J13" s="1121"/>
      <c r="K13" s="267">
        <v>10612</v>
      </c>
      <c r="L13" s="268">
        <v>20</v>
      </c>
      <c r="M13" s="269">
        <v>20</v>
      </c>
      <c r="N13" s="270">
        <v>0</v>
      </c>
    </row>
    <row r="14" spans="1:16" ht="13.5" customHeight="1">
      <c r="A14" s="248"/>
      <c r="B14" s="244"/>
      <c r="C14" s="244"/>
      <c r="D14" s="244"/>
      <c r="E14" s="244"/>
      <c r="F14" s="244"/>
      <c r="G14" s="1119" t="s">
        <v>492</v>
      </c>
      <c r="H14" s="1120"/>
      <c r="I14" s="1120"/>
      <c r="J14" s="1121"/>
      <c r="K14" s="267">
        <v>626759</v>
      </c>
      <c r="L14" s="268">
        <v>1204</v>
      </c>
      <c r="M14" s="269">
        <v>1736</v>
      </c>
      <c r="N14" s="270">
        <v>-30.6</v>
      </c>
    </row>
    <row r="15" spans="1:16" ht="13.5" customHeight="1">
      <c r="A15" s="248"/>
      <c r="B15" s="244"/>
      <c r="C15" s="244"/>
      <c r="D15" s="244"/>
      <c r="E15" s="244"/>
      <c r="F15" s="244"/>
      <c r="G15" s="1119" t="s">
        <v>493</v>
      </c>
      <c r="H15" s="1120"/>
      <c r="I15" s="1120"/>
      <c r="J15" s="1121"/>
      <c r="K15" s="267">
        <v>932431</v>
      </c>
      <c r="L15" s="268">
        <v>1792</v>
      </c>
      <c r="M15" s="269">
        <v>1344</v>
      </c>
      <c r="N15" s="270">
        <v>33.299999999999997</v>
      </c>
    </row>
    <row r="16" spans="1:16">
      <c r="A16" s="248"/>
      <c r="B16" s="244"/>
      <c r="C16" s="244"/>
      <c r="D16" s="244"/>
      <c r="E16" s="244"/>
      <c r="F16" s="244"/>
      <c r="G16" s="1122" t="s">
        <v>494</v>
      </c>
      <c r="H16" s="1123"/>
      <c r="I16" s="1123"/>
      <c r="J16" s="1124"/>
      <c r="K16" s="268">
        <v>-2495623</v>
      </c>
      <c r="L16" s="268">
        <v>-4795</v>
      </c>
      <c r="M16" s="269">
        <v>-5023</v>
      </c>
      <c r="N16" s="270">
        <v>-4.5</v>
      </c>
    </row>
    <row r="17" spans="1:16">
      <c r="A17" s="248"/>
      <c r="B17" s="244"/>
      <c r="C17" s="244"/>
      <c r="D17" s="244"/>
      <c r="E17" s="244"/>
      <c r="F17" s="244"/>
      <c r="G17" s="1122" t="s">
        <v>169</v>
      </c>
      <c r="H17" s="1123"/>
      <c r="I17" s="1123"/>
      <c r="J17" s="1124"/>
      <c r="K17" s="268">
        <v>29782645</v>
      </c>
      <c r="L17" s="268">
        <v>57223</v>
      </c>
      <c r="M17" s="269">
        <v>60395</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14" t="s">
        <v>499</v>
      </c>
      <c r="H21" s="1115"/>
      <c r="I21" s="1115"/>
      <c r="J21" s="1116"/>
      <c r="K21" s="280">
        <v>5.68</v>
      </c>
      <c r="L21" s="281">
        <v>6.16</v>
      </c>
      <c r="M21" s="282">
        <v>-0.48</v>
      </c>
      <c r="N21" s="249"/>
      <c r="O21" s="283"/>
      <c r="P21" s="279"/>
    </row>
    <row r="22" spans="1:16" s="284" customFormat="1">
      <c r="A22" s="279"/>
      <c r="B22" s="249"/>
      <c r="C22" s="249"/>
      <c r="D22" s="249"/>
      <c r="E22" s="249"/>
      <c r="F22" s="249"/>
      <c r="G22" s="1114" t="s">
        <v>500</v>
      </c>
      <c r="H22" s="1115"/>
      <c r="I22" s="1115"/>
      <c r="J22" s="1116"/>
      <c r="K22" s="285">
        <v>101.1</v>
      </c>
      <c r="L22" s="286">
        <v>100</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7" t="s">
        <v>481</v>
      </c>
      <c r="L30" s="254"/>
      <c r="M30" s="255" t="s">
        <v>482</v>
      </c>
      <c r="N30" s="256"/>
    </row>
    <row r="31" spans="1:16">
      <c r="A31" s="248"/>
      <c r="B31" s="244"/>
      <c r="C31" s="244"/>
      <c r="D31" s="244"/>
      <c r="E31" s="244"/>
      <c r="F31" s="244"/>
      <c r="G31" s="257"/>
      <c r="H31" s="258"/>
      <c r="I31" s="258"/>
      <c r="J31" s="259"/>
      <c r="K31" s="1118"/>
      <c r="L31" s="260" t="s">
        <v>483</v>
      </c>
      <c r="M31" s="261" t="s">
        <v>484</v>
      </c>
      <c r="N31" s="262" t="s">
        <v>485</v>
      </c>
    </row>
    <row r="32" spans="1:16" ht="27" customHeight="1">
      <c r="A32" s="248"/>
      <c r="B32" s="244"/>
      <c r="C32" s="244"/>
      <c r="D32" s="244"/>
      <c r="E32" s="244"/>
      <c r="F32" s="244"/>
      <c r="G32" s="1130" t="s">
        <v>503</v>
      </c>
      <c r="H32" s="1131"/>
      <c r="I32" s="1131"/>
      <c r="J32" s="1132"/>
      <c r="K32" s="294">
        <v>16187424</v>
      </c>
      <c r="L32" s="294">
        <v>31102</v>
      </c>
      <c r="M32" s="295">
        <v>40264</v>
      </c>
      <c r="N32" s="296">
        <v>-22.8</v>
      </c>
    </row>
    <row r="33" spans="1:16" ht="13.5" customHeight="1">
      <c r="A33" s="248"/>
      <c r="B33" s="244"/>
      <c r="C33" s="244"/>
      <c r="D33" s="244"/>
      <c r="E33" s="244"/>
      <c r="F33" s="244"/>
      <c r="G33" s="1130" t="s">
        <v>504</v>
      </c>
      <c r="H33" s="1131"/>
      <c r="I33" s="1131"/>
      <c r="J33" s="1132"/>
      <c r="K33" s="294" t="s">
        <v>490</v>
      </c>
      <c r="L33" s="294" t="s">
        <v>490</v>
      </c>
      <c r="M33" s="295">
        <v>2</v>
      </c>
      <c r="N33" s="296" t="s">
        <v>490</v>
      </c>
    </row>
    <row r="34" spans="1:16" ht="27" customHeight="1">
      <c r="A34" s="248"/>
      <c r="B34" s="244"/>
      <c r="C34" s="244"/>
      <c r="D34" s="244"/>
      <c r="E34" s="244"/>
      <c r="F34" s="244"/>
      <c r="G34" s="1130" t="s">
        <v>505</v>
      </c>
      <c r="H34" s="1131"/>
      <c r="I34" s="1131"/>
      <c r="J34" s="1132"/>
      <c r="K34" s="294">
        <v>83333</v>
      </c>
      <c r="L34" s="294">
        <v>160</v>
      </c>
      <c r="M34" s="295">
        <v>111</v>
      </c>
      <c r="N34" s="296">
        <v>44.1</v>
      </c>
    </row>
    <row r="35" spans="1:16" ht="27" customHeight="1">
      <c r="A35" s="248"/>
      <c r="B35" s="244"/>
      <c r="C35" s="244"/>
      <c r="D35" s="244"/>
      <c r="E35" s="244"/>
      <c r="F35" s="244"/>
      <c r="G35" s="1130" t="s">
        <v>506</v>
      </c>
      <c r="H35" s="1131"/>
      <c r="I35" s="1131"/>
      <c r="J35" s="1132"/>
      <c r="K35" s="294">
        <v>4594484</v>
      </c>
      <c r="L35" s="294">
        <v>8828</v>
      </c>
      <c r="M35" s="295">
        <v>9819</v>
      </c>
      <c r="N35" s="296">
        <v>-10.1</v>
      </c>
    </row>
    <row r="36" spans="1:16" ht="27" customHeight="1">
      <c r="A36" s="248"/>
      <c r="B36" s="244"/>
      <c r="C36" s="244"/>
      <c r="D36" s="244"/>
      <c r="E36" s="244"/>
      <c r="F36" s="244"/>
      <c r="G36" s="1130" t="s">
        <v>507</v>
      </c>
      <c r="H36" s="1131"/>
      <c r="I36" s="1131"/>
      <c r="J36" s="1132"/>
      <c r="K36" s="294" t="s">
        <v>490</v>
      </c>
      <c r="L36" s="294" t="s">
        <v>490</v>
      </c>
      <c r="M36" s="295">
        <v>427</v>
      </c>
      <c r="N36" s="296" t="s">
        <v>490</v>
      </c>
    </row>
    <row r="37" spans="1:16" ht="13.5" customHeight="1">
      <c r="A37" s="248"/>
      <c r="B37" s="244"/>
      <c r="C37" s="244"/>
      <c r="D37" s="244"/>
      <c r="E37" s="244"/>
      <c r="F37" s="244"/>
      <c r="G37" s="1130" t="s">
        <v>508</v>
      </c>
      <c r="H37" s="1131"/>
      <c r="I37" s="1131"/>
      <c r="J37" s="1132"/>
      <c r="K37" s="294">
        <v>400786</v>
      </c>
      <c r="L37" s="294">
        <v>770</v>
      </c>
      <c r="M37" s="295">
        <v>787</v>
      </c>
      <c r="N37" s="296">
        <v>-2.2000000000000002</v>
      </c>
    </row>
    <row r="38" spans="1:16" ht="27" customHeight="1">
      <c r="A38" s="248"/>
      <c r="B38" s="244"/>
      <c r="C38" s="244"/>
      <c r="D38" s="244"/>
      <c r="E38" s="244"/>
      <c r="F38" s="244"/>
      <c r="G38" s="1133" t="s">
        <v>509</v>
      </c>
      <c r="H38" s="1134"/>
      <c r="I38" s="1134"/>
      <c r="J38" s="1135"/>
      <c r="K38" s="297">
        <v>234</v>
      </c>
      <c r="L38" s="297">
        <v>0</v>
      </c>
      <c r="M38" s="298">
        <v>3</v>
      </c>
      <c r="N38" s="299">
        <v>-100</v>
      </c>
      <c r="O38" s="293"/>
    </row>
    <row r="39" spans="1:16">
      <c r="A39" s="248"/>
      <c r="B39" s="244"/>
      <c r="C39" s="244"/>
      <c r="D39" s="244"/>
      <c r="E39" s="244"/>
      <c r="F39" s="244"/>
      <c r="G39" s="1133" t="s">
        <v>510</v>
      </c>
      <c r="H39" s="1134"/>
      <c r="I39" s="1134"/>
      <c r="J39" s="1135"/>
      <c r="K39" s="300">
        <v>-4079110</v>
      </c>
      <c r="L39" s="300">
        <v>-7837</v>
      </c>
      <c r="M39" s="301">
        <v>-8225</v>
      </c>
      <c r="N39" s="302">
        <v>-4.7</v>
      </c>
      <c r="O39" s="293"/>
    </row>
    <row r="40" spans="1:16" ht="27" customHeight="1">
      <c r="A40" s="248"/>
      <c r="B40" s="244"/>
      <c r="C40" s="244"/>
      <c r="D40" s="244"/>
      <c r="E40" s="244"/>
      <c r="F40" s="244"/>
      <c r="G40" s="1130" t="s">
        <v>511</v>
      </c>
      <c r="H40" s="1131"/>
      <c r="I40" s="1131"/>
      <c r="J40" s="1132"/>
      <c r="K40" s="300">
        <v>-13197401</v>
      </c>
      <c r="L40" s="300">
        <v>-25357</v>
      </c>
      <c r="M40" s="301">
        <v>-31118</v>
      </c>
      <c r="N40" s="302">
        <v>-18.5</v>
      </c>
      <c r="O40" s="293"/>
    </row>
    <row r="41" spans="1:16">
      <c r="A41" s="248"/>
      <c r="B41" s="244"/>
      <c r="C41" s="244"/>
      <c r="D41" s="244"/>
      <c r="E41" s="244"/>
      <c r="F41" s="244"/>
      <c r="G41" s="1136" t="s">
        <v>279</v>
      </c>
      <c r="H41" s="1137"/>
      <c r="I41" s="1137"/>
      <c r="J41" s="1138"/>
      <c r="K41" s="294">
        <v>3989750</v>
      </c>
      <c r="L41" s="300">
        <v>7666</v>
      </c>
      <c r="M41" s="301">
        <v>12068</v>
      </c>
      <c r="N41" s="302">
        <v>-36.5</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25" t="s">
        <v>481</v>
      </c>
      <c r="J49" s="1127" t="s">
        <v>515</v>
      </c>
      <c r="K49" s="1128"/>
      <c r="L49" s="1128"/>
      <c r="M49" s="1128"/>
      <c r="N49" s="1129"/>
    </row>
    <row r="50" spans="1:14">
      <c r="A50" s="248"/>
      <c r="B50" s="244"/>
      <c r="C50" s="244"/>
      <c r="D50" s="244"/>
      <c r="E50" s="244"/>
      <c r="F50" s="244"/>
      <c r="G50" s="312"/>
      <c r="H50" s="313"/>
      <c r="I50" s="1126"/>
      <c r="J50" s="314" t="s">
        <v>516</v>
      </c>
      <c r="K50" s="315" t="s">
        <v>517</v>
      </c>
      <c r="L50" s="316" t="s">
        <v>518</v>
      </c>
      <c r="M50" s="317" t="s">
        <v>519</v>
      </c>
      <c r="N50" s="318" t="s">
        <v>520</v>
      </c>
    </row>
    <row r="51" spans="1:14">
      <c r="A51" s="248"/>
      <c r="B51" s="244"/>
      <c r="C51" s="244"/>
      <c r="D51" s="244"/>
      <c r="E51" s="244"/>
      <c r="F51" s="244"/>
      <c r="G51" s="310" t="s">
        <v>521</v>
      </c>
      <c r="H51" s="311"/>
      <c r="I51" s="319">
        <v>33451668</v>
      </c>
      <c r="J51" s="320">
        <v>66002</v>
      </c>
      <c r="K51" s="321">
        <v>8.9</v>
      </c>
      <c r="L51" s="322">
        <v>47155</v>
      </c>
      <c r="M51" s="323">
        <v>-1</v>
      </c>
      <c r="N51" s="324">
        <v>9.9</v>
      </c>
    </row>
    <row r="52" spans="1:14">
      <c r="A52" s="248"/>
      <c r="B52" s="244"/>
      <c r="C52" s="244"/>
      <c r="D52" s="244"/>
      <c r="E52" s="244"/>
      <c r="F52" s="244"/>
      <c r="G52" s="325"/>
      <c r="H52" s="326" t="s">
        <v>522</v>
      </c>
      <c r="I52" s="327">
        <v>17023729</v>
      </c>
      <c r="J52" s="328">
        <v>33589</v>
      </c>
      <c r="K52" s="329">
        <v>6.9</v>
      </c>
      <c r="L52" s="330">
        <v>26802</v>
      </c>
      <c r="M52" s="331">
        <v>-1.9</v>
      </c>
      <c r="N52" s="332">
        <v>8.8000000000000007</v>
      </c>
    </row>
    <row r="53" spans="1:14">
      <c r="A53" s="248"/>
      <c r="B53" s="244"/>
      <c r="C53" s="244"/>
      <c r="D53" s="244"/>
      <c r="E53" s="244"/>
      <c r="F53" s="244"/>
      <c r="G53" s="310" t="s">
        <v>523</v>
      </c>
      <c r="H53" s="311"/>
      <c r="I53" s="319">
        <v>22971711</v>
      </c>
      <c r="J53" s="320">
        <v>45163</v>
      </c>
      <c r="K53" s="321">
        <v>-31.6</v>
      </c>
      <c r="L53" s="322">
        <v>43858</v>
      </c>
      <c r="M53" s="323">
        <v>-7</v>
      </c>
      <c r="N53" s="324">
        <v>-24.6</v>
      </c>
    </row>
    <row r="54" spans="1:14">
      <c r="A54" s="248"/>
      <c r="B54" s="244"/>
      <c r="C54" s="244"/>
      <c r="D54" s="244"/>
      <c r="E54" s="244"/>
      <c r="F54" s="244"/>
      <c r="G54" s="325"/>
      <c r="H54" s="326" t="s">
        <v>522</v>
      </c>
      <c r="I54" s="327">
        <v>13291159</v>
      </c>
      <c r="J54" s="328">
        <v>26131</v>
      </c>
      <c r="K54" s="329">
        <v>-22.2</v>
      </c>
      <c r="L54" s="330">
        <v>23714</v>
      </c>
      <c r="M54" s="331">
        <v>-11.5</v>
      </c>
      <c r="N54" s="332">
        <v>-10.7</v>
      </c>
    </row>
    <row r="55" spans="1:14">
      <c r="A55" s="248"/>
      <c r="B55" s="244"/>
      <c r="C55" s="244"/>
      <c r="D55" s="244"/>
      <c r="E55" s="244"/>
      <c r="F55" s="244"/>
      <c r="G55" s="310" t="s">
        <v>524</v>
      </c>
      <c r="H55" s="311"/>
      <c r="I55" s="319">
        <v>21938828</v>
      </c>
      <c r="J55" s="320">
        <v>42472</v>
      </c>
      <c r="K55" s="321">
        <v>-6</v>
      </c>
      <c r="L55" s="322">
        <v>41705</v>
      </c>
      <c r="M55" s="323">
        <v>-4.9000000000000004</v>
      </c>
      <c r="N55" s="324">
        <v>-1.1000000000000001</v>
      </c>
    </row>
    <row r="56" spans="1:14">
      <c r="A56" s="248"/>
      <c r="B56" s="244"/>
      <c r="C56" s="244"/>
      <c r="D56" s="244"/>
      <c r="E56" s="244"/>
      <c r="F56" s="244"/>
      <c r="G56" s="325"/>
      <c r="H56" s="326" t="s">
        <v>522</v>
      </c>
      <c r="I56" s="327">
        <v>12075662</v>
      </c>
      <c r="J56" s="328">
        <v>23378</v>
      </c>
      <c r="K56" s="329">
        <v>-10.5</v>
      </c>
      <c r="L56" s="330">
        <v>22742</v>
      </c>
      <c r="M56" s="331">
        <v>-4.0999999999999996</v>
      </c>
      <c r="N56" s="332">
        <v>-6.4</v>
      </c>
    </row>
    <row r="57" spans="1:14">
      <c r="A57" s="248"/>
      <c r="B57" s="244"/>
      <c r="C57" s="244"/>
      <c r="D57" s="244"/>
      <c r="E57" s="244"/>
      <c r="F57" s="244"/>
      <c r="G57" s="310" t="s">
        <v>525</v>
      </c>
      <c r="H57" s="311"/>
      <c r="I57" s="319">
        <v>24459214</v>
      </c>
      <c r="J57" s="320">
        <v>47139</v>
      </c>
      <c r="K57" s="321">
        <v>11</v>
      </c>
      <c r="L57" s="322">
        <v>47677</v>
      </c>
      <c r="M57" s="323">
        <v>14.3</v>
      </c>
      <c r="N57" s="324">
        <v>-3.3</v>
      </c>
    </row>
    <row r="58" spans="1:14">
      <c r="A58" s="248"/>
      <c r="B58" s="244"/>
      <c r="C58" s="244"/>
      <c r="D58" s="244"/>
      <c r="E58" s="244"/>
      <c r="F58" s="244"/>
      <c r="G58" s="325"/>
      <c r="H58" s="326" t="s">
        <v>522</v>
      </c>
      <c r="I58" s="327">
        <v>10684705</v>
      </c>
      <c r="J58" s="328">
        <v>20592</v>
      </c>
      <c r="K58" s="329">
        <v>-11.9</v>
      </c>
      <c r="L58" s="330">
        <v>23360</v>
      </c>
      <c r="M58" s="331">
        <v>2.7</v>
      </c>
      <c r="N58" s="332">
        <v>-14.6</v>
      </c>
    </row>
    <row r="59" spans="1:14">
      <c r="A59" s="248"/>
      <c r="B59" s="244"/>
      <c r="C59" s="244"/>
      <c r="D59" s="244"/>
      <c r="E59" s="244"/>
      <c r="F59" s="244"/>
      <c r="G59" s="310" t="s">
        <v>526</v>
      </c>
      <c r="H59" s="311"/>
      <c r="I59" s="319">
        <v>24075311</v>
      </c>
      <c r="J59" s="320">
        <v>46258</v>
      </c>
      <c r="K59" s="321">
        <v>-1.9</v>
      </c>
      <c r="L59" s="322">
        <v>51613</v>
      </c>
      <c r="M59" s="323">
        <v>8.3000000000000007</v>
      </c>
      <c r="N59" s="324">
        <v>-10.199999999999999</v>
      </c>
    </row>
    <row r="60" spans="1:14">
      <c r="A60" s="248"/>
      <c r="B60" s="244"/>
      <c r="C60" s="244"/>
      <c r="D60" s="244"/>
      <c r="E60" s="244"/>
      <c r="F60" s="244"/>
      <c r="G60" s="325"/>
      <c r="H60" s="326" t="s">
        <v>522</v>
      </c>
      <c r="I60" s="333">
        <v>12713039</v>
      </c>
      <c r="J60" s="328">
        <v>24426</v>
      </c>
      <c r="K60" s="329">
        <v>18.600000000000001</v>
      </c>
      <c r="L60" s="330">
        <v>25872</v>
      </c>
      <c r="M60" s="331">
        <v>10.8</v>
      </c>
      <c r="N60" s="332">
        <v>7.8</v>
      </c>
    </row>
    <row r="61" spans="1:14">
      <c r="A61" s="248"/>
      <c r="B61" s="244"/>
      <c r="C61" s="244"/>
      <c r="D61" s="244"/>
      <c r="E61" s="244"/>
      <c r="F61" s="244"/>
      <c r="G61" s="310" t="s">
        <v>527</v>
      </c>
      <c r="H61" s="334"/>
      <c r="I61" s="335">
        <v>25379346</v>
      </c>
      <c r="J61" s="336">
        <v>49407</v>
      </c>
      <c r="K61" s="337">
        <v>-3.9</v>
      </c>
      <c r="L61" s="338">
        <v>46402</v>
      </c>
      <c r="M61" s="339">
        <v>1.9</v>
      </c>
      <c r="N61" s="324">
        <v>-5.8</v>
      </c>
    </row>
    <row r="62" spans="1:14">
      <c r="A62" s="248"/>
      <c r="B62" s="244"/>
      <c r="C62" s="244"/>
      <c r="D62" s="244"/>
      <c r="E62" s="244"/>
      <c r="F62" s="244"/>
      <c r="G62" s="325"/>
      <c r="H62" s="326" t="s">
        <v>522</v>
      </c>
      <c r="I62" s="327">
        <v>13157659</v>
      </c>
      <c r="J62" s="328">
        <v>25623</v>
      </c>
      <c r="K62" s="329">
        <v>-3.8</v>
      </c>
      <c r="L62" s="330">
        <v>24498</v>
      </c>
      <c r="M62" s="331">
        <v>-0.8</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9" t="s">
        <v>3</v>
      </c>
      <c r="D47" s="1139"/>
      <c r="E47" s="1140"/>
      <c r="F47" s="11">
        <v>11.59</v>
      </c>
      <c r="G47" s="12">
        <v>11.52</v>
      </c>
      <c r="H47" s="12">
        <v>12.48</v>
      </c>
      <c r="I47" s="12">
        <v>13.64</v>
      </c>
      <c r="J47" s="13">
        <v>13.65</v>
      </c>
    </row>
    <row r="48" spans="2:10" ht="57.75" customHeight="1">
      <c r="B48" s="14"/>
      <c r="C48" s="1141" t="s">
        <v>4</v>
      </c>
      <c r="D48" s="1141"/>
      <c r="E48" s="1142"/>
      <c r="F48" s="15">
        <v>2.75</v>
      </c>
      <c r="G48" s="16">
        <v>3.91</v>
      </c>
      <c r="H48" s="16">
        <v>4.1500000000000004</v>
      </c>
      <c r="I48" s="16">
        <v>4.3899999999999997</v>
      </c>
      <c r="J48" s="17">
        <v>4.3899999999999997</v>
      </c>
    </row>
    <row r="49" spans="2:10" ht="57.75" customHeight="1" thickBot="1">
      <c r="B49" s="18"/>
      <c r="C49" s="1143" t="s">
        <v>5</v>
      </c>
      <c r="D49" s="1143"/>
      <c r="E49" s="1144"/>
      <c r="F49" s="19">
        <v>0.8</v>
      </c>
      <c r="G49" s="20">
        <v>1.33</v>
      </c>
      <c r="H49" s="20">
        <v>0.28999999999999998</v>
      </c>
      <c r="I49" s="20">
        <v>0.84</v>
      </c>
      <c r="J49" s="21" t="s">
        <v>534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1" t="s">
        <v>535</v>
      </c>
      <c r="D34" s="1151"/>
      <c r="E34" s="1152"/>
      <c r="F34" s="32">
        <v>3.82</v>
      </c>
      <c r="G34" s="33">
        <v>4.91</v>
      </c>
      <c r="H34" s="33">
        <v>5.21</v>
      </c>
      <c r="I34" s="33">
        <v>5</v>
      </c>
      <c r="J34" s="34">
        <v>6.49</v>
      </c>
      <c r="K34" s="22"/>
      <c r="L34" s="22"/>
      <c r="M34" s="22"/>
      <c r="N34" s="22"/>
      <c r="O34" s="22"/>
      <c r="P34" s="22"/>
    </row>
    <row r="35" spans="1:16" ht="39" customHeight="1">
      <c r="A35" s="22"/>
      <c r="B35" s="35"/>
      <c r="C35" s="1145" t="s">
        <v>536</v>
      </c>
      <c r="D35" s="1146"/>
      <c r="E35" s="1147"/>
      <c r="F35" s="36">
        <v>2.72</v>
      </c>
      <c r="G35" s="37">
        <v>3.84</v>
      </c>
      <c r="H35" s="37">
        <v>4.0599999999999996</v>
      </c>
      <c r="I35" s="37">
        <v>4.3099999999999996</v>
      </c>
      <c r="J35" s="38">
        <v>4.33</v>
      </c>
      <c r="K35" s="22"/>
      <c r="L35" s="22"/>
      <c r="M35" s="22"/>
      <c r="N35" s="22"/>
      <c r="O35" s="22"/>
      <c r="P35" s="22"/>
    </row>
    <row r="36" spans="1:16" ht="39" customHeight="1">
      <c r="A36" s="22"/>
      <c r="B36" s="35"/>
      <c r="C36" s="1145" t="s">
        <v>537</v>
      </c>
      <c r="D36" s="1146"/>
      <c r="E36" s="1147"/>
      <c r="F36" s="36">
        <v>2.62</v>
      </c>
      <c r="G36" s="37">
        <v>3.23</v>
      </c>
      <c r="H36" s="37">
        <v>3.27</v>
      </c>
      <c r="I36" s="37">
        <v>3.72</v>
      </c>
      <c r="J36" s="38">
        <v>4.25</v>
      </c>
      <c r="K36" s="22"/>
      <c r="L36" s="22"/>
      <c r="M36" s="22"/>
      <c r="N36" s="22"/>
      <c r="O36" s="22"/>
      <c r="P36" s="22"/>
    </row>
    <row r="37" spans="1:16" ht="39" customHeight="1">
      <c r="A37" s="22"/>
      <c r="B37" s="35"/>
      <c r="C37" s="1145" t="s">
        <v>538</v>
      </c>
      <c r="D37" s="1146"/>
      <c r="E37" s="1147"/>
      <c r="F37" s="36">
        <v>2.34</v>
      </c>
      <c r="G37" s="37">
        <v>2.56</v>
      </c>
      <c r="H37" s="37">
        <v>2.89</v>
      </c>
      <c r="I37" s="37">
        <v>3</v>
      </c>
      <c r="J37" s="38">
        <v>2.99</v>
      </c>
      <c r="K37" s="22"/>
      <c r="L37" s="22"/>
      <c r="M37" s="22"/>
      <c r="N37" s="22"/>
      <c r="O37" s="22"/>
      <c r="P37" s="22"/>
    </row>
    <row r="38" spans="1:16" ht="39" customHeight="1">
      <c r="A38" s="22"/>
      <c r="B38" s="35"/>
      <c r="C38" s="1145" t="s">
        <v>539</v>
      </c>
      <c r="D38" s="1146"/>
      <c r="E38" s="1147"/>
      <c r="F38" s="36">
        <v>0.97</v>
      </c>
      <c r="G38" s="37">
        <v>1.05</v>
      </c>
      <c r="H38" s="37">
        <v>1.0900000000000001</v>
      </c>
      <c r="I38" s="37">
        <v>1.1399999999999999</v>
      </c>
      <c r="J38" s="38">
        <v>1.22</v>
      </c>
      <c r="K38" s="22"/>
      <c r="L38" s="22"/>
      <c r="M38" s="22"/>
      <c r="N38" s="22"/>
      <c r="O38" s="22"/>
      <c r="P38" s="22"/>
    </row>
    <row r="39" spans="1:16" ht="39" customHeight="1">
      <c r="A39" s="22"/>
      <c r="B39" s="35"/>
      <c r="C39" s="1145" t="s">
        <v>540</v>
      </c>
      <c r="D39" s="1146"/>
      <c r="E39" s="1147"/>
      <c r="F39" s="36">
        <v>0.04</v>
      </c>
      <c r="G39" s="37">
        <v>0.11</v>
      </c>
      <c r="H39" s="37">
        <v>7.0000000000000007E-2</v>
      </c>
      <c r="I39" s="37">
        <v>0.09</v>
      </c>
      <c r="J39" s="38">
        <v>0.22</v>
      </c>
      <c r="K39" s="22"/>
      <c r="L39" s="22"/>
      <c r="M39" s="22"/>
      <c r="N39" s="22"/>
      <c r="O39" s="22"/>
      <c r="P39" s="22"/>
    </row>
    <row r="40" spans="1:16" ht="39" customHeight="1">
      <c r="A40" s="22"/>
      <c r="B40" s="35"/>
      <c r="C40" s="1145" t="s">
        <v>541</v>
      </c>
      <c r="D40" s="1146"/>
      <c r="E40" s="1147"/>
      <c r="F40" s="36">
        <v>0</v>
      </c>
      <c r="G40" s="37">
        <v>0</v>
      </c>
      <c r="H40" s="37">
        <v>0</v>
      </c>
      <c r="I40" s="37">
        <v>0</v>
      </c>
      <c r="J40" s="38">
        <v>0.2</v>
      </c>
      <c r="K40" s="22"/>
      <c r="L40" s="22"/>
      <c r="M40" s="22"/>
      <c r="N40" s="22"/>
      <c r="O40" s="22"/>
      <c r="P40" s="22"/>
    </row>
    <row r="41" spans="1:16" ht="39" customHeight="1">
      <c r="A41" s="22"/>
      <c r="B41" s="35"/>
      <c r="C41" s="1145" t="s">
        <v>542</v>
      </c>
      <c r="D41" s="1146"/>
      <c r="E41" s="1147"/>
      <c r="F41" s="36">
        <v>0.06</v>
      </c>
      <c r="G41" s="37">
        <v>7.0000000000000007E-2</v>
      </c>
      <c r="H41" s="37">
        <v>0.08</v>
      </c>
      <c r="I41" s="37">
        <v>7.0000000000000007E-2</v>
      </c>
      <c r="J41" s="38">
        <v>0.04</v>
      </c>
      <c r="K41" s="22"/>
      <c r="L41" s="22"/>
      <c r="M41" s="22"/>
      <c r="N41" s="22"/>
      <c r="O41" s="22"/>
      <c r="P41" s="22"/>
    </row>
    <row r="42" spans="1:16" ht="39" customHeight="1">
      <c r="A42" s="22"/>
      <c r="B42" s="39"/>
      <c r="C42" s="1145" t="s">
        <v>543</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544</v>
      </c>
      <c r="D43" s="1149"/>
      <c r="E43" s="1150"/>
      <c r="F43" s="41">
        <v>0.21</v>
      </c>
      <c r="G43" s="42">
        <v>0.16</v>
      </c>
      <c r="H43" s="42">
        <v>0.05</v>
      </c>
      <c r="I43" s="42">
        <v>0.17</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1" t="s">
        <v>11</v>
      </c>
      <c r="C45" s="1162"/>
      <c r="D45" s="58"/>
      <c r="E45" s="1167" t="s">
        <v>12</v>
      </c>
      <c r="F45" s="1167"/>
      <c r="G45" s="1167"/>
      <c r="H45" s="1167"/>
      <c r="I45" s="1167"/>
      <c r="J45" s="1168"/>
      <c r="K45" s="59">
        <v>17216</v>
      </c>
      <c r="L45" s="60">
        <v>17676</v>
      </c>
      <c r="M45" s="60">
        <v>17380</v>
      </c>
      <c r="N45" s="60">
        <v>16895</v>
      </c>
      <c r="O45" s="61">
        <v>16187</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v>73</v>
      </c>
      <c r="L47" s="64">
        <v>83</v>
      </c>
      <c r="M47" s="64">
        <v>83</v>
      </c>
      <c r="N47" s="64">
        <v>83</v>
      </c>
      <c r="O47" s="65">
        <v>83</v>
      </c>
      <c r="P47" s="48"/>
      <c r="Q47" s="48"/>
      <c r="R47" s="48"/>
      <c r="S47" s="48"/>
      <c r="T47" s="48"/>
      <c r="U47" s="48"/>
    </row>
    <row r="48" spans="1:21" ht="30.75" customHeight="1">
      <c r="A48" s="48"/>
      <c r="B48" s="1163"/>
      <c r="C48" s="1164"/>
      <c r="D48" s="62"/>
      <c r="E48" s="1155" t="s">
        <v>15</v>
      </c>
      <c r="F48" s="1155"/>
      <c r="G48" s="1155"/>
      <c r="H48" s="1155"/>
      <c r="I48" s="1155"/>
      <c r="J48" s="1156"/>
      <c r="K48" s="63">
        <v>5619</v>
      </c>
      <c r="L48" s="64">
        <v>5036</v>
      </c>
      <c r="M48" s="64">
        <v>5145</v>
      </c>
      <c r="N48" s="64">
        <v>4808</v>
      </c>
      <c r="O48" s="65">
        <v>4594</v>
      </c>
      <c r="P48" s="48"/>
      <c r="Q48" s="48"/>
      <c r="R48" s="48"/>
      <c r="S48" s="48"/>
      <c r="T48" s="48"/>
      <c r="U48" s="48"/>
    </row>
    <row r="49" spans="1:21" ht="30.75" customHeight="1">
      <c r="A49" s="48"/>
      <c r="B49" s="1163"/>
      <c r="C49" s="1164"/>
      <c r="D49" s="62"/>
      <c r="E49" s="1155" t="s">
        <v>16</v>
      </c>
      <c r="F49" s="1155"/>
      <c r="G49" s="1155"/>
      <c r="H49" s="1155"/>
      <c r="I49" s="1155"/>
      <c r="J49" s="1156"/>
      <c r="K49" s="63" t="s">
        <v>490</v>
      </c>
      <c r="L49" s="64" t="s">
        <v>490</v>
      </c>
      <c r="M49" s="64" t="s">
        <v>490</v>
      </c>
      <c r="N49" s="64" t="s">
        <v>490</v>
      </c>
      <c r="O49" s="65" t="s">
        <v>490</v>
      </c>
      <c r="P49" s="48"/>
      <c r="Q49" s="48"/>
      <c r="R49" s="48"/>
      <c r="S49" s="48"/>
      <c r="T49" s="48"/>
      <c r="U49" s="48"/>
    </row>
    <row r="50" spans="1:21" ht="30.75" customHeight="1">
      <c r="A50" s="48"/>
      <c r="B50" s="1163"/>
      <c r="C50" s="1164"/>
      <c r="D50" s="62"/>
      <c r="E50" s="1155" t="s">
        <v>17</v>
      </c>
      <c r="F50" s="1155"/>
      <c r="G50" s="1155"/>
      <c r="H50" s="1155"/>
      <c r="I50" s="1155"/>
      <c r="J50" s="1156"/>
      <c r="K50" s="63">
        <v>691</v>
      </c>
      <c r="L50" s="64">
        <v>886</v>
      </c>
      <c r="M50" s="64">
        <v>616</v>
      </c>
      <c r="N50" s="64">
        <v>480</v>
      </c>
      <c r="O50" s="65">
        <v>401</v>
      </c>
      <c r="P50" s="48"/>
      <c r="Q50" s="48"/>
      <c r="R50" s="48"/>
      <c r="S50" s="48"/>
      <c r="T50" s="48"/>
      <c r="U50" s="48"/>
    </row>
    <row r="51" spans="1:21" ht="30.75" customHeight="1">
      <c r="A51" s="48"/>
      <c r="B51" s="1165"/>
      <c r="C51" s="1166"/>
      <c r="D51" s="66"/>
      <c r="E51" s="1155" t="s">
        <v>18</v>
      </c>
      <c r="F51" s="1155"/>
      <c r="G51" s="1155"/>
      <c r="H51" s="1155"/>
      <c r="I51" s="1155"/>
      <c r="J51" s="1156"/>
      <c r="K51" s="63">
        <v>6</v>
      </c>
      <c r="L51" s="64">
        <v>1</v>
      </c>
      <c r="M51" s="64">
        <v>2</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16385</v>
      </c>
      <c r="L52" s="64">
        <v>17031</v>
      </c>
      <c r="M52" s="64">
        <v>17187</v>
      </c>
      <c r="N52" s="64">
        <v>17290</v>
      </c>
      <c r="O52" s="65">
        <v>17276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7220</v>
      </c>
      <c r="L53" s="69">
        <v>6651</v>
      </c>
      <c r="M53" s="69">
        <v>6039</v>
      </c>
      <c r="N53" s="69">
        <v>4977</v>
      </c>
      <c r="O53" s="70">
        <v>3989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栃木県</cp:lastModifiedBy>
  <cp:lastPrinted>2016-04-12T05:24:30Z</cp:lastPrinted>
  <dcterms:created xsi:type="dcterms:W3CDTF">2016-02-15T00:52:07Z</dcterms:created>
  <dcterms:modified xsi:type="dcterms:W3CDTF">2016-05-06T00:14:36Z</dcterms:modified>
</cp:coreProperties>
</file>