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tabRatio="7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CW102" i="11" l="1"/>
  <c r="AF88" i="11" l="1"/>
  <c r="AU88" i="11" l="1"/>
  <c r="AP88" i="11"/>
  <c r="CR102" i="11"/>
  <c r="AU63" i="11" l="1"/>
  <c r="AP63" i="11"/>
  <c r="AP23" i="11"/>
  <c r="AA23" i="11" l="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U34" i="9"/>
  <c r="U35" i="9" s="1"/>
  <c r="U36" i="9" s="1"/>
</calcChain>
</file>

<file path=xl/sharedStrings.xml><?xml version="1.0" encoding="utf-8"?>
<sst xmlns="http://schemas.openxmlformats.org/spreadsheetml/2006/main" count="1010" uniqueCount="546">
  <si>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</si>
  <si>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</si>
  <si>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</si>
  <si>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</si>
  <si>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</si>
  <si>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</si>
  <si>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</si>
  <si>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</si>
  <si>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</si>
  <si>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</si>
  <si>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</si>
  <si>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</si>
  <si>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</si>
  <si>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</si>
  <si>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</si>
  <si>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</si>
  <si>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</si>
  <si>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</si>
  <si>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</si>
  <si>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</si>
  <si>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</si>
  <si>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</si>
  <si>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</si>
  <si>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</si>
  <si>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</si>
  <si>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</si>
  <si>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</si>
  <si>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</si>
  <si>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</si>
  <si>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</si>
  <si>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</si>
  <si>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</si>
  <si>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</si>
  <si>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</si>
  <si>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</si>
  <si>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</si>
  <si>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</si>
  <si>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</si>
  <si>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</si>
  <si>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</si>
  <si>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</si>
  <si>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</si>
  <si>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</si>
  <si>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</si>
  <si>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</si>
  <si>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</si>
  <si>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</si>
  <si>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</si>
  <si>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</si>
  <si>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</si>
  <si>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</si>
  <si>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</si>
  <si>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</si>
  <si>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</si>
  <si>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</si>
  <si>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</si>
  <si>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</si>
  <si>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</si>
  <si>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</si>
  <si>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</si>
  <si>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</si>
  <si>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</si>
  <si>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</si>
  <si>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</si>
  <si>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</si>
  <si>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</si>
  <si>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</si>
  <si>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</si>
  <si>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</si>
  <si>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</si>
  <si>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</si>
  <si>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</si>
  <si>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</si>
  <si>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</si>
  <si>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</si>
  <si>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</si>
  <si>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</si>
  <si>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</si>
  <si>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</si>
  <si>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</si>
  <si>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</si>
  <si>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</si>
  <si>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茂木町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</si>
  <si>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</si>
  <si>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</si>
  <si>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</si>
  <si>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</si>
  <si>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</si>
  <si>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</si>
  <si>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</si>
  <si>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</si>
  <si>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</si>
  <si>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</si>
  <si>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</si>
  <si>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</si>
  <si>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</si>
  <si>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</si>
  <si>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</si>
  <si>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</si>
  <si>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</si>
  <si>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</si>
  <si>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</si>
  <si>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</si>
  <si>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</si>
  <si>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</si>
  <si>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</si>
  <si>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</si>
  <si>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</si>
  <si>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</si>
  <si>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</si>
  <si>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</si>
  <si>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</si>
  <si>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</si>
  <si>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</si>
  <si>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</si>
  <si>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</si>
  <si>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</si>
  <si>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</si>
  <si>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</si>
  <si>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</si>
  <si>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</si>
  <si>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</si>
  <si>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</si>
  <si>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</si>
  <si>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</si>
  <si>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</si>
  <si>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</si>
  <si>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</si>
  <si>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</si>
  <si>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</si>
  <si>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</si>
  <si>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</si>
  <si>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</si>
  <si>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</si>
  <si>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</si>
  <si>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</si>
  <si>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</si>
  <si>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</si>
  <si>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</si>
  <si>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</si>
  <si>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</si>
  <si>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</si>
  <si>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</si>
  <si>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</si>
  <si>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</si>
  <si>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</si>
  <si>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</si>
  <si>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</si>
  <si>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</si>
  <si>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</si>
  <si>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</si>
  <si>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</si>
  <si>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</si>
  <si>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</si>
  <si>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</si>
  <si>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</si>
  <si>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</si>
  <si>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</si>
  <si>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</si>
  <si>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</si>
  <si>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</si>
  <si>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</si>
  <si>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</si>
  <si>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</si>
  <si>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</si>
  <si>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</si>
  <si>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</si>
  <si>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</si>
  <si>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</si>
  <si>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</si>
  <si>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</si>
  <si>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</si>
  <si>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</si>
  <si>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</si>
  <si>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</si>
  <si>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</si>
  <si>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</si>
  <si>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</si>
  <si>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</si>
  <si>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</si>
  <si>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</si>
  <si>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</si>
  <si>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</si>
  <si>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</si>
  <si>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</si>
  <si>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</si>
  <si>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</si>
  <si>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</si>
  <si>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</si>
  <si>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</si>
  <si>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</si>
  <si>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</si>
  <si>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</si>
  <si>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</si>
  <si>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</si>
  <si>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</si>
  <si>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栃木県茂木町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</si>
  <si>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</si>
  <si>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</si>
  <si>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</si>
  <si>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</si>
  <si>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</si>
  <si>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</si>
  <si>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</si>
  <si>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</si>
  <si>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</si>
  <si>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</si>
  <si>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</si>
  <si>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</si>
  <si>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</si>
  <si>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</si>
  <si>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</si>
  <si>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</si>
  <si>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</si>
  <si>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</si>
  <si>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</si>
  <si>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</si>
  <si>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</si>
  <si>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</si>
  <si>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</si>
  <si>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</si>
  <si>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</si>
  <si>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</si>
  <si>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</si>
  <si>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</si>
  <si>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</si>
  <si>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</si>
  <si>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</si>
  <si>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</si>
  <si>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</si>
  <si>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</si>
  <si>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</si>
  <si>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</si>
  <si>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</si>
  <si>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</si>
  <si>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</si>
  <si>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</si>
  <si>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</si>
  <si>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</si>
  <si>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</si>
  <si>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</si>
  <si>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</si>
  <si>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</si>
  <si>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</si>
  <si>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</si>
  <si>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</si>
  <si>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</si>
  <si>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</si>
  <si>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</si>
  <si>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</si>
  <si>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</si>
  <si>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</si>
  <si>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</si>
  <si>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</si>
  <si>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</si>
  <si>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</si>
  <si>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</si>
  <si>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</si>
  <si>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</si>
  <si>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</si>
  <si>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</si>
  <si>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</si>
  <si>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</si>
  <si>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</si>
  <si>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</si>
  <si>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</si>
  <si>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</si>
  <si>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</si>
  <si>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</si>
  <si>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</si>
  <si>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</si>
  <si>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</si>
  <si>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</si>
  <si>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</si>
  <si>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</si>
  <si>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</si>
  <si>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</si>
  <si>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</si>
  <si>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</si>
  <si>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</si>
  <si>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</si>
  <si>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</si>
  <si>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</si>
  <si>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</si>
  <si>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</si>
  <si>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</si>
  <si>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</si>
  <si>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</si>
  <si>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</si>
  <si>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</si>
  <si>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</si>
  <si>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</si>
  <si>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</si>
  <si>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</si>
  <si>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</si>
  <si>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</si>
  <si>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</si>
  <si>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</si>
  <si>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</si>
  <si>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</si>
  <si>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</si>
  <si>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</si>
  <si>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</si>
  <si>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</si>
  <si>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</si>
  <si>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</si>
  <si>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</si>
  <si>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</si>
  <si>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</si>
  <si>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</si>
  <si>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</si>
  <si>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</si>
  <si>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</si>
  <si>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</si>
  <si>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</si>
  <si>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</si>
  <si>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</si>
  <si>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</si>
  <si>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</si>
  <si>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</si>
  <si>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</si>
  <si>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</si>
  <si>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</si>
  <si>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</si>
  <si>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</si>
  <si>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</si>
  <si>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</si>
  <si>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</si>
  <si>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</si>
  <si>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</si>
  <si>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</si>
  <si>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</si>
  <si>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</si>
  <si>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</si>
  <si>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</si>
  <si>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</si>
  <si>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</si>
  <si>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</si>
  <si>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</si>
  <si>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</si>
  <si>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</si>
  <si>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</si>
  <si>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</si>
  <si>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</si>
  <si>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</si>
  <si>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</si>
  <si>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栃木県茂木町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</si>
  <si>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</si>
  <si>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</si>
  <si>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</si>
  <si>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</si>
  <si>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</si>
  <si>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</si>
  <si>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</si>
  <si>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</si>
  <si>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</si>
  <si>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</si>
  <si>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</si>
  <si>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</si>
  <si>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</si>
  <si>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</si>
  <si>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</si>
  <si>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</si>
  <si>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</si>
  <si>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</si>
  <si>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</si>
  <si>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</si>
  <si>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</si>
  <si>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</si>
  <si>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</si>
  <si>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</si>
  <si>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</si>
  <si>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</si>
  <si>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</si>
  <si>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</si>
  <si>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</si>
  <si>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</si>
  <si>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</si>
  <si>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</si>
  <si>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</si>
  <si>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</si>
  <si>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</si>
  <si>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</si>
  <si>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</si>
  <si>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</si>
  <si>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</si>
  <si>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</si>
  <si>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</si>
  <si>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</si>
  <si>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</si>
  <si>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</si>
  <si>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</si>
  <si>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</si>
  <si>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</si>
  <si>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</si>
  <si>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</si>
  <si>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</si>
  <si>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</si>
  <si>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</si>
  <si>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</si>
  <si>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</si>
  <si>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</si>
  <si>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</si>
  <si>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</si>
  <si>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</si>
  <si>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</si>
  <si>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</si>
  <si>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</si>
  <si>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</si>
  <si>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</si>
  <si>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</si>
  <si>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</si>
  <si>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</si>
  <si>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</si>
  <si>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</si>
  <si>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</si>
  <si>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</si>
  <si>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</si>
  <si>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</si>
  <si>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</si>
  <si>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</si>
  <si>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</si>
  <si>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</si>
  <si>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</si>
  <si>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</si>
  <si>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</si>
  <si>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</si>
  <si>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</si>
  <si>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</si>
  <si>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</si>
  <si>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</si>
  <si>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</si>
  <si>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</si>
  <si>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</si>
  <si>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</si>
  <si>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</si>
  <si>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</si>
  <si>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</si>
  <si>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</si>
  <si>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</si>
  <si>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</si>
  <si>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</si>
  <si>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</si>
  <si>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</si>
  <si>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</si>
  <si>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</si>
  <si>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</si>
  <si>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</si>
  <si>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</si>
  <si>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</si>
  <si>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</si>
  <si>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</si>
  <si>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</si>
  <si>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</si>
  <si>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</si>
  <si>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</si>
  <si>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</si>
  <si>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</si>
  <si>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</si>
  <si>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</si>
  <si>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</si>
  <si>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</si>
  <si>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</si>
  <si>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</si>
  <si>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</si>
  <si>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</si>
  <si>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</si>
  <si>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</si>
  <si>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</si>
  <si>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</si>
  <si>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</si>
  <si>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</si>
  <si>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</si>
  <si>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</si>
  <si>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</si>
  <si>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</si>
  <si>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</si>
  <si>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</si>
  <si>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</si>
  <si>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</si>
  <si>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</si>
  <si>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</si>
  <si>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</si>
  <si>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</si>
  <si>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</si>
  <si>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</si>
  <si>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</si>
  <si>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</si>
  <si>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</si>
  <si>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</si>
  <si>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</si>
  <si>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</si>
  <si>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</si>
  <si>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</si>
  <si>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</si>
  <si>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</si>
  <si>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</si>
  <si>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</si>
  <si>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</si>
  <si>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</si>
  <si>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</si>
  <si>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</si>
  <si>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</si>
  <si>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</si>
  <si>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</si>
  <si>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</si>
  <si>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</si>
  <si>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</si>
  <si>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</si>
  <si>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</si>
  <si>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</si>
  <si>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</si>
  <si>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</si>
  <si>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</si>
  <si>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</si>
  <si>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</si>
  <si>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</si>
  <si>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</si>
  <si>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</si>
  <si>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</si>
  <si>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</si>
  <si>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3.80</t>
  </si>
  <si>
    <t>一般会計</t>
  </si>
  <si>
    <t>宅地造成事業特別会計</t>
  </si>
  <si>
    <t>水道事業会計</t>
  </si>
  <si>
    <t>介護保険特別会計</t>
  </si>
  <si>
    <t>国民健康保険特別会計</t>
  </si>
  <si>
    <t>ケーブルテレビ事業特別会計</t>
  </si>
  <si>
    <t>公共下水道事業特別会計</t>
  </si>
  <si>
    <t>後期高齢者医療特別会計</t>
  </si>
  <si>
    <t>その他会計（赤字）</t>
  </si>
  <si>
    <t>その他会計（黒字）</t>
  </si>
  <si>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</si>
  <si>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5"/>
  </si>
  <si>
    <t>-</t>
    <phoneticPr fontId="2"/>
  </si>
  <si>
    <t>栃木県市町村総合事務組合（特別会計）</t>
    <rPh sb="0" eb="2">
      <t>トチギ</t>
    </rPh>
    <rPh sb="2" eb="3">
      <t>ケン</t>
    </rPh>
    <rPh sb="3" eb="6">
      <t>シチョウソン</t>
    </rPh>
    <rPh sb="6" eb="8">
      <t>ソウゴウ</t>
    </rPh>
    <rPh sb="8" eb="10">
      <t>ジム</t>
    </rPh>
    <rPh sb="10" eb="12">
      <t>クミアイ</t>
    </rPh>
    <rPh sb="13" eb="15">
      <t>トクベツ</t>
    </rPh>
    <rPh sb="15" eb="17">
      <t>カイケイ</t>
    </rPh>
    <phoneticPr fontId="5"/>
  </si>
  <si>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5"/>
  </si>
  <si>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</si>
  <si>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5"/>
  </si>
  <si>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5"/>
  </si>
  <si>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5"/>
  </si>
  <si>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5"/>
  </si>
  <si>
    <t>芳賀地区広域行政事務組合（芳賀地方ふるさと市町村圏基金）</t>
    <rPh sb="0" eb="2">
      <t>ハガ</t>
    </rPh>
    <rPh sb="2" eb="4">
      <t>チク</t>
    </rPh>
    <rPh sb="4" eb="6">
      <t>コウイキ</t>
    </rPh>
    <rPh sb="6" eb="8">
      <t>ギョウセイ</t>
    </rPh>
    <rPh sb="8" eb="10">
      <t>ジム</t>
    </rPh>
    <rPh sb="10" eb="12">
      <t>クミアイ</t>
    </rPh>
    <rPh sb="13" eb="15">
      <t>ハガ</t>
    </rPh>
    <rPh sb="15" eb="17">
      <t>チホウ</t>
    </rPh>
    <rPh sb="21" eb="24">
      <t>シチョウソン</t>
    </rPh>
    <rPh sb="24" eb="25">
      <t>ケン</t>
    </rPh>
    <rPh sb="25" eb="27">
      <t>キキン</t>
    </rPh>
    <phoneticPr fontId="5"/>
  </si>
  <si>
    <t>芳賀郡中部環境衛生事務組合</t>
    <rPh sb="0" eb="3">
      <t>ハガグン</t>
    </rPh>
    <rPh sb="3" eb="5">
      <t>チュウブ</t>
    </rPh>
    <rPh sb="5" eb="7">
      <t>カンキョウ</t>
    </rPh>
    <rPh sb="7" eb="9">
      <t>エイセイ</t>
    </rPh>
    <rPh sb="9" eb="11">
      <t>ジム</t>
    </rPh>
    <rPh sb="11" eb="13">
      <t>クミアイ</t>
    </rPh>
    <phoneticPr fontId="5"/>
  </si>
  <si>
    <t>真岡鐡道株式会社</t>
    <rPh sb="0" eb="2">
      <t>モオカ</t>
    </rPh>
    <rPh sb="2" eb="4">
      <t>テツドウ</t>
    </rPh>
    <rPh sb="4" eb="6">
      <t>カブシキ</t>
    </rPh>
    <rPh sb="6" eb="8">
      <t>カイシャ</t>
    </rPh>
    <phoneticPr fontId="2"/>
  </si>
  <si>
    <t>株式会社もてぎプラザ</t>
    <rPh sb="0" eb="2">
      <t>カブシキ</t>
    </rPh>
    <rPh sb="2" eb="4">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</si>
</sst>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47654</c:v>
                </c:pt>
                <c:pt idx="1">
                  <c:v>104439</c:v>
                </c:pt>
                <c:pt idx="2">
                  <c:v>79755</c:v>
                </c:pt>
                <c:pt idx="3">
                  <c:v>68283</c:v>
                </c:pt>
                <c:pt idx="4">
                  <c:v>84507</c:v>
                </c:pt>
              </c:numCache>
            </c:numRef>
          </c:val>
          <c:smooth val="0"/>
        </c:ser>
        <c:dLbls>
          <c:showLegendKey val="0"/>
          <c:showVal val="0"/>
          <c:showCatName val="0"/>
          <c:showSerName val="0"/>
          <c:showPercent val="0"/>
          <c:showBubbleSize val="0"/>
        </c:dLbls>
        <c:marker val="1"/>
        <c:smooth val="0"/>
        <c:axId val="175659496"/>
        <c:axId val="177198632"/>
      </c:lineChart>
      <c:catAx>
        <c:axId val="175659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198632"/>
        <c:crosses val="autoZero"/>
        <c:auto val="1"/>
        <c:lblAlgn val="ctr"/>
        <c:lblOffset val="100"/>
        <c:tickLblSkip val="1"/>
        <c:tickMarkSkip val="1"/>
        <c:noMultiLvlLbl val="0"/>
      </c:catAx>
      <c:valAx>
        <c:axId val="1771986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659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10.27</c:v>
                </c:pt>
                <c:pt idx="1">
                  <c:v>10.98</c:v>
                </c:pt>
                <c:pt idx="2">
                  <c:v>10.75</c:v>
                </c:pt>
                <c:pt idx="3">
                  <c:v>10.039999999999999</c:v>
                </c:pt>
                <c:pt idx="4">
                  <c:v>12.15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18.97</c:v>
                </c:pt>
                <c:pt idx="1">
                  <c:v>19.73</c:v>
                </c:pt>
                <c:pt idx="2">
                  <c:v>16.84</c:v>
                </c:pt>
                <c:pt idx="3">
                  <c:v>18.73</c:v>
                </c:pt>
                <c:pt idx="4">
                  <c:v>19.920000000000002</c:v>
                </c:pt>
              </c:numCache>
            </c:numRef>
          </c:val>
        </c:ser>
        <c:dLbls>
          <c:showLegendKey val="0"/>
          <c:showVal val="0"/>
          <c:showCatName val="0"/>
          <c:showSerName val="0"/>
          <c:showPercent val="0"/>
          <c:showBubbleSize val="0"/>
        </c:dLbls>
        <c:gapWidth val="250"/>
        <c:overlap val="100"/>
        <c:axId val="288990016"/>
        <c:axId val="178291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7.32</c:v>
                </c:pt>
                <c:pt idx="1">
                  <c:v>0.8</c:v>
                </c:pt>
                <c:pt idx="2">
                  <c:v>-3.8</c:v>
                </c:pt>
                <c:pt idx="3">
                  <c:v>1.41</c:v>
                </c:pt>
                <c:pt idx="4">
                  <c:v>3.14</c:v>
                </c:pt>
              </c:numCache>
            </c:numRef>
          </c:val>
          <c:smooth val="0"/>
        </c:ser>
        <c:dLbls>
          <c:showLegendKey val="0"/>
          <c:showVal val="0"/>
          <c:showCatName val="0"/>
          <c:showSerName val="0"/>
          <c:showPercent val="0"/>
          <c:showBubbleSize val="0"/>
        </c:dLbls>
        <c:marker val="1"/>
        <c:smooth val="0"/>
        <c:axId val="288990016"/>
        <c:axId val="178291496"/>
      </c:lineChart>
      <c:catAx>
        <c:axId val="28899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291496"/>
        <c:crosses val="autoZero"/>
        <c:auto val="1"/>
        <c:lblAlgn val="ctr"/>
        <c:lblOffset val="100"/>
        <c:tickLblSkip val="1"/>
        <c:tickMarkSkip val="1"/>
        <c:noMultiLvlLbl val="0"/>
      </c:catAx>
      <c:valAx>
        <c:axId val="178291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99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0.75</c:v>
                </c:pt>
                <c:pt idx="2">
                  <c:v>#N/A</c:v>
                </c:pt>
                <c:pt idx="3">
                  <c:v>0.84</c:v>
                </c:pt>
                <c:pt idx="4">
                  <c:v>#N/A</c:v>
                </c:pt>
                <c:pt idx="5">
                  <c:v>0.9</c:v>
                </c:pt>
                <c:pt idx="6">
                  <c:v>#N/A</c:v>
                </c:pt>
                <c:pt idx="7">
                  <c:v>0.91</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0.12</c:v>
                </c:pt>
                <c:pt idx="2">
                  <c:v>#N/A</c:v>
                </c:pt>
                <c:pt idx="3">
                  <c:v>0.08</c:v>
                </c:pt>
                <c:pt idx="4">
                  <c:v>#N/A</c:v>
                </c:pt>
                <c:pt idx="5">
                  <c:v>0.05</c:v>
                </c:pt>
                <c:pt idx="6">
                  <c:v>#N/A</c:v>
                </c:pt>
                <c:pt idx="7">
                  <c:v>0.04</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0.46</c:v>
                </c:pt>
                <c:pt idx="2">
                  <c:v>#N/A</c:v>
                </c:pt>
                <c:pt idx="3">
                  <c:v>0.56000000000000005</c:v>
                </c:pt>
                <c:pt idx="4">
                  <c:v>#N/A</c:v>
                </c:pt>
                <c:pt idx="5">
                  <c:v>0.36</c:v>
                </c:pt>
                <c:pt idx="6">
                  <c:v>#N/A</c:v>
                </c:pt>
                <c:pt idx="7">
                  <c:v>0.1</c:v>
                </c:pt>
                <c:pt idx="8">
                  <c:v>#N/A</c:v>
                </c:pt>
                <c:pt idx="9">
                  <c:v>0.17</c:v>
                </c:pt>
              </c:numCache>
            </c:numRef>
          </c:val>
        </c:ser>
        <c:ser>
          <c:idx val="4"/>
          <c:order val="4"/>
          <c:tx>
            <c:strRef>
              <c:f>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0.96</c:v>
                </c:pt>
                <c:pt idx="2">
                  <c:v>#N/A</c:v>
                </c:pt>
                <c:pt idx="3">
                  <c:v>1.3</c:v>
                </c:pt>
                <c:pt idx="4">
                  <c:v>#N/A</c:v>
                </c:pt>
                <c:pt idx="5">
                  <c:v>1.26</c:v>
                </c:pt>
                <c:pt idx="6">
                  <c:v>#N/A</c:v>
                </c:pt>
                <c:pt idx="7">
                  <c:v>0.55000000000000004</c:v>
                </c:pt>
                <c:pt idx="8">
                  <c:v>#N/A</c:v>
                </c:pt>
                <c:pt idx="9">
                  <c:v>0.43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1.61</c:v>
                </c:pt>
                <c:pt idx="2">
                  <c:v>#N/A</c:v>
                </c:pt>
                <c:pt idx="3">
                  <c:v>0.62</c:v>
                </c:pt>
                <c:pt idx="4">
                  <c:v>#N/A</c:v>
                </c:pt>
                <c:pt idx="5">
                  <c:v>2.46</c:v>
                </c:pt>
                <c:pt idx="6">
                  <c:v>#N/A</c:v>
                </c:pt>
                <c:pt idx="7">
                  <c:v>2.63</c:v>
                </c:pt>
                <c:pt idx="8">
                  <c:v>#N/A</c:v>
                </c:pt>
                <c:pt idx="9">
                  <c:v>0.78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0.94</c:v>
                </c:pt>
                <c:pt idx="2">
                  <c:v>#N/A</c:v>
                </c:pt>
                <c:pt idx="3">
                  <c:v>1.0900000000000001</c:v>
                </c:pt>
                <c:pt idx="4">
                  <c:v>#N/A</c:v>
                </c:pt>
                <c:pt idx="5">
                  <c:v>1.66</c:v>
                </c:pt>
                <c:pt idx="6">
                  <c:v>#N/A</c:v>
                </c:pt>
                <c:pt idx="7">
                  <c:v>1.1499999999999999</c:v>
                </c:pt>
                <c:pt idx="8">
                  <c:v>#N/A</c:v>
                </c:pt>
                <c:pt idx="9">
                  <c:v>1.47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4.53</c:v>
                </c:pt>
                <c:pt idx="2">
                  <c:v>#N/A</c:v>
                </c:pt>
                <c:pt idx="3">
                  <c:v>3.32</c:v>
                </c:pt>
                <c:pt idx="4">
                  <c:v>#N/A</c:v>
                </c:pt>
                <c:pt idx="5">
                  <c:v>2.65</c:v>
                </c:pt>
                <c:pt idx="6">
                  <c:v>#N/A</c:v>
                </c:pt>
                <c:pt idx="7">
                  <c:v>2.29</c:v>
                </c:pt>
                <c:pt idx="8">
                  <c:v>#N/A</c:v>
                </c:pt>
                <c:pt idx="9">
                  <c:v>4.38</c:v>
                </c:pt>
              </c:numCache>
            </c:numRef>
          </c:val>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3.07</c:v>
                </c:pt>
                <c:pt idx="2">
                  <c:v>#N/A</c:v>
                </c:pt>
                <c:pt idx="3">
                  <c:v>3.8</c:v>
                </c:pt>
                <c:pt idx="4">
                  <c:v>#N/A</c:v>
                </c:pt>
                <c:pt idx="5">
                  <c:v>3.66</c:v>
                </c:pt>
                <c:pt idx="6">
                  <c:v>#N/A</c:v>
                </c:pt>
                <c:pt idx="7">
                  <c:v>4.0199999999999996</c:v>
                </c:pt>
                <c:pt idx="8">
                  <c:v>#N/A</c:v>
                </c:pt>
                <c:pt idx="9">
                  <c:v>4.54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9.2899999999999991</c:v>
                </c:pt>
                <c:pt idx="2">
                  <c:v>#N/A</c:v>
                </c:pt>
                <c:pt idx="3">
                  <c:v>9.67</c:v>
                </c:pt>
                <c:pt idx="4">
                  <c:v>#N/A</c:v>
                </c:pt>
                <c:pt idx="5">
                  <c:v>9.48</c:v>
                </c:pt>
                <c:pt idx="6">
                  <c:v>#N/A</c:v>
                </c:pt>
                <c:pt idx="7">
                  <c:v>9.48</c:v>
                </c:pt>
                <c:pt idx="8">
                  <c:v>#N/A</c:v>
                </c:pt>
                <c:pt idx="9">
                  <c:v>12</c:v>
                </c:pt>
              </c:numCache>
            </c:numRef>
          </c:val>
        </c:ser>
        <c:dLbls>
          <c:showLegendKey val="0"/>
          <c:showVal val="0"/>
          <c:showCatName val="0"/>
          <c:showSerName val="0"/>
          <c:showPercent val="0"/>
          <c:showBubbleSize val="0"/>
        </c:dLbls>
        <c:gapWidth val="150"/>
        <c:overlap val="100"/>
        <c:axId val="287209504"/>
        <c:axId val="177871776"/>
      </c:barChart>
      <c:catAx>
        <c:axId val="28720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871776"/>
        <c:crosses val="autoZero"/>
        <c:auto val="1"/>
        <c:lblAlgn val="ctr"/>
        <c:lblOffset val="100"/>
        <c:tickLblSkip val="1"/>
        <c:tickMarkSkip val="1"/>
        <c:noMultiLvlLbl val="0"/>
      </c:catAx>
      <c:valAx>
        <c:axId val="17787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20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667</c:v>
                </c:pt>
                <c:pt idx="5">
                  <c:v>708</c:v>
                </c:pt>
                <c:pt idx="8">
                  <c:v>733</c:v>
                </c:pt>
                <c:pt idx="11">
                  <c:v>733</c:v>
                </c:pt>
                <c:pt idx="14">
                  <c:v>741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61</c:v>
                </c:pt>
                <c:pt idx="3">
                  <c:v>48</c:v>
                </c:pt>
                <c:pt idx="6">
                  <c:v>62</c:v>
                </c:pt>
                <c:pt idx="9">
                  <c:v>61</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c:v>
                </c:pt>
                <c:pt idx="3">
                  <c:v>18</c:v>
                </c:pt>
                <c:pt idx="6">
                  <c:v>6</c:v>
                </c:pt>
                <c:pt idx="9">
                  <c:v>6</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185</c:v>
                </c:pt>
                <c:pt idx="3">
                  <c:v>201</c:v>
                </c:pt>
                <c:pt idx="6">
                  <c:v>189</c:v>
                </c:pt>
                <c:pt idx="9">
                  <c:v>204</c:v>
                </c:pt>
                <c:pt idx="12">
                  <c:v>220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842</c:v>
                </c:pt>
                <c:pt idx="3">
                  <c:v>902</c:v>
                </c:pt>
                <c:pt idx="6">
                  <c:v>1067</c:v>
                </c:pt>
                <c:pt idx="9">
                  <c:v>900</c:v>
                </c:pt>
                <c:pt idx="12">
                  <c:v>823</c:v>
                </c:pt>
              </c:numCache>
            </c:numRef>
          </c:val>
        </c:ser>
        <c:dLbls>
          <c:showLegendKey val="0"/>
          <c:showVal val="0"/>
          <c:showCatName val="0"/>
          <c:showSerName val="0"/>
          <c:showPercent val="0"/>
          <c:showBubbleSize val="0"/>
        </c:dLbls>
        <c:gapWidth val="100"/>
        <c:overlap val="100"/>
        <c:axId val="175812872"/>
        <c:axId val="287799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455</c:v>
                </c:pt>
                <c:pt idx="2">
                  <c:v>#N/A</c:v>
                </c:pt>
                <c:pt idx="3">
                  <c:v>#N/A</c:v>
                </c:pt>
                <c:pt idx="4">
                  <c:v>461</c:v>
                </c:pt>
                <c:pt idx="5">
                  <c:v>#N/A</c:v>
                </c:pt>
                <c:pt idx="6">
                  <c:v>#N/A</c:v>
                </c:pt>
                <c:pt idx="7">
                  <c:v>591</c:v>
                </c:pt>
                <c:pt idx="8">
                  <c:v>#N/A</c:v>
                </c:pt>
                <c:pt idx="9">
                  <c:v>#N/A</c:v>
                </c:pt>
                <c:pt idx="10">
                  <c:v>438</c:v>
                </c:pt>
                <c:pt idx="11">
                  <c:v>#N/A</c:v>
                </c:pt>
                <c:pt idx="12">
                  <c:v>#N/A</c:v>
                </c:pt>
                <c:pt idx="13">
                  <c:v>368</c:v>
                </c:pt>
                <c:pt idx="14">
                  <c:v>#N/A</c:v>
                </c:pt>
              </c:numCache>
            </c:numRef>
          </c:val>
          <c:smooth val="0"/>
        </c:ser>
        <c:dLbls>
          <c:showLegendKey val="0"/>
          <c:showVal val="0"/>
          <c:showCatName val="0"/>
          <c:showSerName val="0"/>
          <c:showPercent val="0"/>
          <c:showBubbleSize val="0"/>
        </c:dLbls>
        <c:marker val="1"/>
        <c:smooth val="0"/>
        <c:axId val="175812872"/>
        <c:axId val="287799384"/>
      </c:lineChart>
      <c:catAx>
        <c:axId val="17581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799384"/>
        <c:crosses val="autoZero"/>
        <c:auto val="1"/>
        <c:lblAlgn val="ctr"/>
        <c:lblOffset val="100"/>
        <c:tickLblSkip val="1"/>
        <c:tickMarkSkip val="1"/>
        <c:noMultiLvlLbl val="0"/>
      </c:catAx>
      <c:valAx>
        <c:axId val="287799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81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6912</c:v>
                </c:pt>
                <c:pt idx="5">
                  <c:v>7008</c:v>
                </c:pt>
                <c:pt idx="8">
                  <c:v>6994</c:v>
                </c:pt>
                <c:pt idx="11">
                  <c:v>6958</c:v>
                </c:pt>
                <c:pt idx="14">
                  <c:v>7016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235</c:v>
                </c:pt>
                <c:pt idx="5">
                  <c:v>199</c:v>
                </c:pt>
                <c:pt idx="8">
                  <c:v>164</c:v>
                </c:pt>
                <c:pt idx="11">
                  <c:v>134</c:v>
                </c:pt>
                <c:pt idx="14">
                  <c:v>113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2027</c:v>
                </c:pt>
                <c:pt idx="5">
                  <c:v>1833</c:v>
                </c:pt>
                <c:pt idx="8">
                  <c:v>1601</c:v>
                </c:pt>
                <c:pt idx="11">
                  <c:v>2206</c:v>
                </c:pt>
                <c:pt idx="14">
                  <c:v>2253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2098</c:v>
                </c:pt>
                <c:pt idx="3">
                  <c:v>2064</c:v>
                </c:pt>
                <c:pt idx="6">
                  <c:v>2030</c:v>
                </c:pt>
                <c:pt idx="9">
                  <c:v>2001</c:v>
                </c:pt>
                <c:pt idx="12">
                  <c:v>1899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51</c:v>
                </c:pt>
                <c:pt idx="3">
                  <c:v>52</c:v>
                </c:pt>
                <c:pt idx="6">
                  <c:v>77</c:v>
                </c:pt>
                <c:pt idx="9">
                  <c:v>130</c:v>
                </c:pt>
                <c:pt idx="12">
                  <c:v>188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2686</c:v>
                </c:pt>
                <c:pt idx="3">
                  <c:v>2600</c:v>
                </c:pt>
                <c:pt idx="6">
                  <c:v>2554</c:v>
                </c:pt>
                <c:pt idx="9">
                  <c:v>2523</c:v>
                </c:pt>
                <c:pt idx="12">
                  <c:v>2401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322</c:v>
                </c:pt>
                <c:pt idx="3">
                  <c:v>275</c:v>
                </c:pt>
                <c:pt idx="6">
                  <c:v>228</c:v>
                </c:pt>
                <c:pt idx="9">
                  <c:v>182</c:v>
                </c:pt>
                <c:pt idx="12">
                  <c:v>136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7811</c:v>
                </c:pt>
                <c:pt idx="3">
                  <c:v>7827</c:v>
                </c:pt>
                <c:pt idx="6">
                  <c:v>7462</c:v>
                </c:pt>
                <c:pt idx="9">
                  <c:v>7278</c:v>
                </c:pt>
                <c:pt idx="12">
                  <c:v>7335</c:v>
                </c:pt>
              </c:numCache>
            </c:numRef>
          </c:val>
        </c:ser>
        <c:dLbls>
          <c:showLegendKey val="0"/>
          <c:showVal val="0"/>
          <c:showCatName val="0"/>
          <c:showSerName val="0"/>
          <c:showPercent val="0"/>
          <c:showBubbleSize val="0"/>
        </c:dLbls>
        <c:gapWidth val="100"/>
        <c:overlap val="100"/>
        <c:axId val="290346544"/>
        <c:axId val="290641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3796</c:v>
                </c:pt>
                <c:pt idx="2">
                  <c:v>#N/A</c:v>
                </c:pt>
                <c:pt idx="3">
                  <c:v>#N/A</c:v>
                </c:pt>
                <c:pt idx="4">
                  <c:v>3777</c:v>
                </c:pt>
                <c:pt idx="5">
                  <c:v>#N/A</c:v>
                </c:pt>
                <c:pt idx="6">
                  <c:v>#N/A</c:v>
                </c:pt>
                <c:pt idx="7">
                  <c:v>3591</c:v>
                </c:pt>
                <c:pt idx="8">
                  <c:v>#N/A</c:v>
                </c:pt>
                <c:pt idx="9">
                  <c:v>#N/A</c:v>
                </c:pt>
                <c:pt idx="10">
                  <c:v>2816</c:v>
                </c:pt>
                <c:pt idx="11">
                  <c:v>#N/A</c:v>
                </c:pt>
                <c:pt idx="12">
                  <c:v>#N/A</c:v>
                </c:pt>
                <c:pt idx="13">
                  <c:v>2578</c:v>
                </c:pt>
                <c:pt idx="14">
                  <c:v>#N/A</c:v>
                </c:pt>
              </c:numCache>
            </c:numRef>
          </c:val>
          <c:smooth val="0"/>
        </c:ser>
        <c:dLbls>
          <c:showLegendKey val="0"/>
          <c:showVal val="0"/>
          <c:showCatName val="0"/>
          <c:showSerName val="0"/>
          <c:showPercent val="0"/>
          <c:showBubbleSize val="0"/>
        </c:dLbls>
        <c:marker val="1"/>
        <c:smooth val="0"/>
        <c:axId val="290346544"/>
        <c:axId val="290641256"/>
      </c:lineChart>
      <c:catAx>
        <c:axId val="29034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0641256"/>
        <c:crosses val="autoZero"/>
        <c:auto val="1"/>
        <c:lblAlgn val="ctr"/>
        <c:lblOffset val="100"/>
        <c:tickLblSkip val="1"/>
        <c:tickMarkSkip val="1"/>
        <c:noMultiLvlLbl val="0"/>
      </c:catAx>
      <c:valAx>
        <c:axId val="290641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34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14,251
14,189
172.69
7,697,153
7,125,377
535,815
4,411,143
7,334,969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69.7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人口の減少や全国平均を上回る高齢化率（平成２６年末</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）に加え町内に大企業を誘致出来ないこと等により、財政基盤が弱く</a:t>
          </a:r>
          <a:r>
            <a:rPr kumimoji="1" lang="ja-JP" altLang="ja-JP" sz="1100">
              <a:solidFill>
                <a:schemeClr val="dk1"/>
              </a:solidFill>
              <a:effectLst/>
              <a:latin typeface="+mn-lt"/>
              <a:ea typeface="+mn-ea"/>
              <a:cs typeface="+mn-cs"/>
            </a:rPr>
            <a:t>財政力指数は</a:t>
          </a:r>
          <a:r>
            <a:rPr kumimoji="1" lang="ja-JP" altLang="en-US" sz="1100">
              <a:solidFill>
                <a:schemeClr val="dk1"/>
              </a:solidFill>
              <a:effectLst/>
              <a:latin typeface="+mn-lt"/>
              <a:ea typeface="+mn-ea"/>
              <a:cs typeface="+mn-cs"/>
            </a:rPr>
            <a:t>低調に推移している。しかしながら近年の景気回復基調に加え企業の新規設備投資が増加したことにより住民税などの税収が増加しつつある。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企業誘致により新規に大型養鶏場が操業を開始する予定（平成２８年夏頃）に加え、中心市街地においては活性化の起爆剤として期待される中心市街地拠点施設（ふみの森もてぎ）が平成２８年７月オープンする運びとなっている。そして第５次総合計画や地域再生計画を元に活力あるまちづくりを推進していき、財政の健全化を図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3326</xdr:rowOff>
    </xdr:from>
    <xdr:to>
      <xdr:col>7</xdr:col>
      <xdr:colOff>152400</xdr:colOff>
      <xdr:row>43</xdr:row>
      <xdr:rowOff>3326</xdr:rowOff>
    </xdr:to>
    <xdr:cxnSp macro="">
      <xdr:nvCxnSpPr>
        <xdr:cNvPr id="68" name="直線コネクタ 67"/>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3326</xdr:rowOff>
    </xdr:to>
    <xdr:cxnSp macro="">
      <xdr:nvCxnSpPr>
        <xdr:cNvPr id="71" name="直線コネクタ 70"/>
        <xdr:cNvCxnSpPr/>
      </xdr:nvCxnSpPr>
      <xdr:spPr>
        <a:xfrm>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140305</xdr:rowOff>
    </xdr:from>
    <xdr:to>
      <xdr:col>4</xdr:col>
      <xdr:colOff>482600</xdr:colOff>
      <xdr:row>42</xdr:row>
      <xdr:rowOff>163285</xdr:rowOff>
    </xdr:to>
    <xdr:cxnSp macro="">
      <xdr:nvCxnSpPr>
        <xdr:cNvPr id="74" name="直線コネクタ 73"/>
        <xdr:cNvCxnSpPr/>
      </xdr:nvCxnSpPr>
      <xdr:spPr>
        <a:xfrm>
          <a:off x="2336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117324</xdr:rowOff>
    </xdr:from>
    <xdr:to>
      <xdr:col>3</xdr:col>
      <xdr:colOff>279400</xdr:colOff>
      <xdr:row>42</xdr:row>
      <xdr:rowOff>140305</xdr:rowOff>
    </xdr:to>
    <xdr:cxnSp macro="">
      <xdr:nvCxnSpPr>
        <xdr:cNvPr id="77" name="直線コネクタ 76"/>
        <xdr:cNvCxnSpPr/>
      </xdr:nvCxnSpPr>
      <xdr:spPr>
        <a:xfrm>
          <a:off x="1447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123976</xdr:rowOff>
    </xdr:from>
    <xdr:to>
      <xdr:col>7</xdr:col>
      <xdr:colOff>203200</xdr:colOff>
      <xdr:row>43</xdr:row>
      <xdr:rowOff>54126</xdr:rowOff>
    </xdr:to>
    <xdr:sp macro="" textlink="">
      <xdr:nvSpPr>
        <xdr:cNvPr id="87" name="円/楕円 86"/>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96053</xdr:rowOff>
    </xdr:from>
    <xdr:ext cx="762000" cy="259045"/>
    <xdr:sp macro="" textlink="">
      <xdr:nvSpPr>
        <xdr:cNvPr id="88" name="財政力該当値テキスト"/>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123976</xdr:rowOff>
    </xdr:from>
    <xdr:to>
      <xdr:col>6</xdr:col>
      <xdr:colOff>50800</xdr:colOff>
      <xdr:row>43</xdr:row>
      <xdr:rowOff>54126</xdr:rowOff>
    </xdr:to>
    <xdr:sp macro="" textlink="">
      <xdr:nvSpPr>
        <xdr:cNvPr id="89" name="円/楕円 88"/>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38903</xdr:rowOff>
    </xdr:from>
    <xdr:ext cx="736600" cy="259045"/>
    <xdr:sp macro="" textlink="">
      <xdr:nvSpPr>
        <xdr:cNvPr id="90" name="テキスト ボックス 89"/>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1" name="円/楕円 90"/>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2" name="テキスト ボックス 91"/>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89505</xdr:rowOff>
    </xdr:from>
    <xdr:to>
      <xdr:col>3</xdr:col>
      <xdr:colOff>330200</xdr:colOff>
      <xdr:row>43</xdr:row>
      <xdr:rowOff>19655</xdr:rowOff>
    </xdr:to>
    <xdr:sp macro="" textlink="">
      <xdr:nvSpPr>
        <xdr:cNvPr id="93" name="円/楕円 92"/>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4432</xdr:rowOff>
    </xdr:from>
    <xdr:ext cx="762000" cy="259045"/>
    <xdr:sp macro="" textlink="">
      <xdr:nvSpPr>
        <xdr:cNvPr id="94" name="テキスト ボックス 93"/>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95" name="円/楕円 94"/>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96" name="テキスト ボックス 95"/>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公債費の償還がピークを越え償還額が減少したことにより前年度に比べ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しかしながら今後、中心市街地拠点施設（ふみの森もてぎ）等の公債費の償還額増や扶助費の増加が見込まれるので、今後とも事務事業の見直しを更に厳しく進め優先度の低い事務事業については、計画的に廃止・縮小をすることで経費の削減を図る。さらに公債費の増加に備え財政調整基金及び減債基金の涵養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153035</xdr:rowOff>
    </xdr:from>
    <xdr:to>
      <xdr:col>7</xdr:col>
      <xdr:colOff>152400</xdr:colOff>
      <xdr:row>63</xdr:row>
      <xdr:rowOff>51562</xdr:rowOff>
    </xdr:to>
    <xdr:cxnSp macro="">
      <xdr:nvCxnSpPr>
        <xdr:cNvPr id="129" name="直線コネクタ 128"/>
        <xdr:cNvCxnSpPr/>
      </xdr:nvCxnSpPr>
      <xdr:spPr>
        <a:xfrm flipV="1">
          <a:off x="4114800" y="10782935"/>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87757</xdr:rowOff>
    </xdr:to>
    <xdr:cxnSp macro="">
      <xdr:nvCxnSpPr>
        <xdr:cNvPr id="132" name="直線コネクタ 131"/>
        <xdr:cNvCxnSpPr/>
      </xdr:nvCxnSpPr>
      <xdr:spPr>
        <a:xfrm flipV="1">
          <a:off x="3225800" y="1085291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102362</xdr:rowOff>
    </xdr:from>
    <xdr:to>
      <xdr:col>4</xdr:col>
      <xdr:colOff>482600</xdr:colOff>
      <xdr:row>63</xdr:row>
      <xdr:rowOff>87757</xdr:rowOff>
    </xdr:to>
    <xdr:cxnSp macro="">
      <xdr:nvCxnSpPr>
        <xdr:cNvPr id="135" name="直線コネクタ 134"/>
        <xdr:cNvCxnSpPr/>
      </xdr:nvCxnSpPr>
      <xdr:spPr>
        <a:xfrm>
          <a:off x="2336800" y="10732262"/>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61341</xdr:rowOff>
    </xdr:from>
    <xdr:to>
      <xdr:col>3</xdr:col>
      <xdr:colOff>279400</xdr:colOff>
      <xdr:row>62</xdr:row>
      <xdr:rowOff>102362</xdr:rowOff>
    </xdr:to>
    <xdr:cxnSp macro="">
      <xdr:nvCxnSpPr>
        <xdr:cNvPr id="138" name="直線コネクタ 137"/>
        <xdr:cNvCxnSpPr/>
      </xdr:nvCxnSpPr>
      <xdr:spPr>
        <a:xfrm>
          <a:off x="1447800" y="1069124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49928</xdr:rowOff>
    </xdr:from>
    <xdr:ext cx="762000" cy="259045"/>
    <xdr:sp macro="" textlink="">
      <xdr:nvSpPr>
        <xdr:cNvPr id="142" name="テキスト ボックス 141"/>
        <xdr:cNvSpPr txBox="1"/>
      </xdr:nvSpPr>
      <xdr:spPr>
        <a:xfrm>
          <a:off x="1066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102235</xdr:rowOff>
    </xdr:from>
    <xdr:to>
      <xdr:col>7</xdr:col>
      <xdr:colOff>203200</xdr:colOff>
      <xdr:row>63</xdr:row>
      <xdr:rowOff>32385</xdr:rowOff>
    </xdr:to>
    <xdr:sp macro="" textlink="">
      <xdr:nvSpPr>
        <xdr:cNvPr id="148" name="円/楕円 147"/>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74312</xdr:rowOff>
    </xdr:from>
    <xdr:ext cx="762000" cy="259045"/>
    <xdr:sp macro="" textlink="">
      <xdr:nvSpPr>
        <xdr:cNvPr id="149" name="財政構造の弾力性該当値テキスト"/>
        <xdr:cNvSpPr txBox="1"/>
      </xdr:nvSpPr>
      <xdr:spPr>
        <a:xfrm>
          <a:off x="5041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0" name="円/楕円 149"/>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51" name="テキスト ボックス 150"/>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36957</xdr:rowOff>
    </xdr:from>
    <xdr:to>
      <xdr:col>4</xdr:col>
      <xdr:colOff>533400</xdr:colOff>
      <xdr:row>63</xdr:row>
      <xdr:rowOff>138557</xdr:rowOff>
    </xdr:to>
    <xdr:sp macro="" textlink="">
      <xdr:nvSpPr>
        <xdr:cNvPr id="152" name="円/楕円 151"/>
        <xdr:cNvSpPr/>
      </xdr:nvSpPr>
      <xdr:spPr>
        <a:xfrm>
          <a:off x="3175000" y="10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123334</xdr:rowOff>
    </xdr:from>
    <xdr:ext cx="762000" cy="259045"/>
    <xdr:sp macro="" textlink="">
      <xdr:nvSpPr>
        <xdr:cNvPr id="153" name="テキスト ボックス 152"/>
        <xdr:cNvSpPr txBox="1"/>
      </xdr:nvSpPr>
      <xdr:spPr>
        <a:xfrm>
          <a:off x="2844800" y="1092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51562</xdr:rowOff>
    </xdr:from>
    <xdr:to>
      <xdr:col>3</xdr:col>
      <xdr:colOff>330200</xdr:colOff>
      <xdr:row>62</xdr:row>
      <xdr:rowOff>153162</xdr:rowOff>
    </xdr:to>
    <xdr:sp macro="" textlink="">
      <xdr:nvSpPr>
        <xdr:cNvPr id="154" name="円/楕円 153"/>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55" name="テキスト ボックス 154"/>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10541</xdr:rowOff>
    </xdr:from>
    <xdr:to>
      <xdr:col>2</xdr:col>
      <xdr:colOff>127000</xdr:colOff>
      <xdr:row>62</xdr:row>
      <xdr:rowOff>112141</xdr:rowOff>
    </xdr:to>
    <xdr:sp macro="" textlink="">
      <xdr:nvSpPr>
        <xdr:cNvPr id="156" name="円/楕円 155"/>
        <xdr:cNvSpPr/>
      </xdr:nvSpPr>
      <xdr:spPr>
        <a:xfrm>
          <a:off x="1397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96918</xdr:rowOff>
    </xdr:from>
    <xdr:ext cx="762000" cy="259045"/>
    <xdr:sp macro="" textlink="">
      <xdr:nvSpPr>
        <xdr:cNvPr id="157" name="テキスト ボックス 156"/>
        <xdr:cNvSpPr txBox="1"/>
      </xdr:nvSpPr>
      <xdr:spPr>
        <a:xfrm>
          <a:off x="10668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[158,565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類似団体を上回っている要因としては委託料であり、緊急雇用創出事業による雇用対策費である。（需用費が増額したのは決算仕訳の仕方を見直したため維持修繕費が減り需用費が増えたため）</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人件費についてはこれまで自立推進計画に基づき人員削減やコスト縮減に努めてきた（平成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に保育園４か所すべて民営化された。）が、新たな行政需要（マイナンバー等）への対応と再任用制度の開始により若干の増加となりつつある。また、人件費は給与削減（約７％）の取り組みが終了したこともあり増加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44056</xdr:rowOff>
    </xdr:from>
    <xdr:to>
      <xdr:col>7</xdr:col>
      <xdr:colOff>152400</xdr:colOff>
      <xdr:row>82</xdr:row>
      <xdr:rowOff>104835</xdr:rowOff>
    </xdr:to>
    <xdr:cxnSp macro="">
      <xdr:nvCxnSpPr>
        <xdr:cNvPr id="190" name="直線コネクタ 189"/>
        <xdr:cNvCxnSpPr/>
      </xdr:nvCxnSpPr>
      <xdr:spPr>
        <a:xfrm>
          <a:off x="4114800" y="14102956"/>
          <a:ext cx="838200" cy="6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44056</xdr:rowOff>
    </xdr:from>
    <xdr:to>
      <xdr:col>6</xdr:col>
      <xdr:colOff>0</xdr:colOff>
      <xdr:row>82</xdr:row>
      <xdr:rowOff>55175</xdr:rowOff>
    </xdr:to>
    <xdr:cxnSp macro="">
      <xdr:nvCxnSpPr>
        <xdr:cNvPr id="193" name="直線コネクタ 192"/>
        <xdr:cNvCxnSpPr/>
      </xdr:nvCxnSpPr>
      <xdr:spPr>
        <a:xfrm flipV="1">
          <a:off x="3225800" y="14102956"/>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55175</xdr:rowOff>
    </xdr:from>
    <xdr:to>
      <xdr:col>4</xdr:col>
      <xdr:colOff>482600</xdr:colOff>
      <xdr:row>82</xdr:row>
      <xdr:rowOff>78851</xdr:rowOff>
    </xdr:to>
    <xdr:cxnSp macro="">
      <xdr:nvCxnSpPr>
        <xdr:cNvPr id="196" name="直線コネクタ 195"/>
        <xdr:cNvCxnSpPr/>
      </xdr:nvCxnSpPr>
      <xdr:spPr>
        <a:xfrm flipV="1">
          <a:off x="2336800" y="14114075"/>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43419</xdr:rowOff>
    </xdr:from>
    <xdr:to>
      <xdr:col>3</xdr:col>
      <xdr:colOff>279400</xdr:colOff>
      <xdr:row>82</xdr:row>
      <xdr:rowOff>78851</xdr:rowOff>
    </xdr:to>
    <xdr:cxnSp macro="">
      <xdr:nvCxnSpPr>
        <xdr:cNvPr id="199" name="直線コネクタ 198"/>
        <xdr:cNvCxnSpPr/>
      </xdr:nvCxnSpPr>
      <xdr:spPr>
        <a:xfrm>
          <a:off x="1447800" y="14102319"/>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80145</xdr:rowOff>
    </xdr:from>
    <xdr:to>
      <xdr:col>2</xdr:col>
      <xdr:colOff>127000</xdr:colOff>
      <xdr:row>82</xdr:row>
      <xdr:rowOff>10295</xdr:rowOff>
    </xdr:to>
    <xdr:sp macro="" textlink="">
      <xdr:nvSpPr>
        <xdr:cNvPr id="202" name="フローチャート : 判断 201"/>
        <xdr:cNvSpPr/>
      </xdr:nvSpPr>
      <xdr:spPr>
        <a:xfrm>
          <a:off x="1397000" y="13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20472</xdr:rowOff>
    </xdr:from>
    <xdr:ext cx="762000" cy="259045"/>
    <xdr:sp macro="" textlink="">
      <xdr:nvSpPr>
        <xdr:cNvPr id="203" name="テキスト ボックス 202"/>
        <xdr:cNvSpPr txBox="1"/>
      </xdr:nvSpPr>
      <xdr:spPr>
        <a:xfrm>
          <a:off x="1066800" y="1373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54035</xdr:rowOff>
    </xdr:from>
    <xdr:to>
      <xdr:col>7</xdr:col>
      <xdr:colOff>203200</xdr:colOff>
      <xdr:row>82</xdr:row>
      <xdr:rowOff>155635</xdr:rowOff>
    </xdr:to>
    <xdr:sp macro="" textlink="">
      <xdr:nvSpPr>
        <xdr:cNvPr id="209" name="円/楕円 208"/>
        <xdr:cNvSpPr/>
      </xdr:nvSpPr>
      <xdr:spPr>
        <a:xfrm>
          <a:off x="4902200" y="141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26112</xdr:rowOff>
    </xdr:from>
    <xdr:ext cx="762000" cy="259045"/>
    <xdr:sp macro="" textlink="">
      <xdr:nvSpPr>
        <xdr:cNvPr id="210" name="人件費・物件費等の状況該当値テキスト"/>
        <xdr:cNvSpPr txBox="1"/>
      </xdr:nvSpPr>
      <xdr:spPr>
        <a:xfrm>
          <a:off x="5041900" y="1408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158,565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164706</xdr:rowOff>
    </xdr:from>
    <xdr:to>
      <xdr:col>6</xdr:col>
      <xdr:colOff>50800</xdr:colOff>
      <xdr:row>82</xdr:row>
      <xdr:rowOff>94856</xdr:rowOff>
    </xdr:to>
    <xdr:sp macro="" textlink="">
      <xdr:nvSpPr>
        <xdr:cNvPr id="211" name="円/楕円 210"/>
        <xdr:cNvSpPr/>
      </xdr:nvSpPr>
      <xdr:spPr>
        <a:xfrm>
          <a:off x="4064000" y="1405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79633</xdr:rowOff>
    </xdr:from>
    <xdr:ext cx="736600" cy="259045"/>
    <xdr:sp macro="" textlink="">
      <xdr:nvSpPr>
        <xdr:cNvPr id="212" name="テキスト ボックス 211"/>
        <xdr:cNvSpPr txBox="1"/>
      </xdr:nvSpPr>
      <xdr:spPr>
        <a:xfrm>
          <a:off x="3733800" y="1413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145,971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4375</xdr:rowOff>
    </xdr:from>
    <xdr:to>
      <xdr:col>4</xdr:col>
      <xdr:colOff>533400</xdr:colOff>
      <xdr:row>82</xdr:row>
      <xdr:rowOff>105975</xdr:rowOff>
    </xdr:to>
    <xdr:sp macro="" textlink="">
      <xdr:nvSpPr>
        <xdr:cNvPr id="213" name="円/楕円 212"/>
        <xdr:cNvSpPr/>
      </xdr:nvSpPr>
      <xdr:spPr>
        <a:xfrm>
          <a:off x="3175000" y="140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90752</xdr:rowOff>
    </xdr:from>
    <xdr:ext cx="762000" cy="259045"/>
    <xdr:sp macro="" textlink="">
      <xdr:nvSpPr>
        <xdr:cNvPr id="214" name="テキスト ボックス 213"/>
        <xdr:cNvSpPr txBox="1"/>
      </xdr:nvSpPr>
      <xdr:spPr>
        <a:xfrm>
          <a:off x="2844800" y="1414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148,275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28051</xdr:rowOff>
    </xdr:from>
    <xdr:to>
      <xdr:col>3</xdr:col>
      <xdr:colOff>330200</xdr:colOff>
      <xdr:row>82</xdr:row>
      <xdr:rowOff>129651</xdr:rowOff>
    </xdr:to>
    <xdr:sp macro="" textlink="">
      <xdr:nvSpPr>
        <xdr:cNvPr id="215" name="円/楕円 214"/>
        <xdr:cNvSpPr/>
      </xdr:nvSpPr>
      <xdr:spPr>
        <a:xfrm>
          <a:off x="2286000" y="140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114428</xdr:rowOff>
    </xdr:from>
    <xdr:ext cx="762000" cy="259045"/>
    <xdr:sp macro="" textlink="">
      <xdr:nvSpPr>
        <xdr:cNvPr id="216" name="テキスト ボックス 215"/>
        <xdr:cNvSpPr txBox="1"/>
      </xdr:nvSpPr>
      <xdr:spPr>
        <a:xfrm>
          <a:off x="1955800" y="1417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164069</xdr:rowOff>
    </xdr:from>
    <xdr:to>
      <xdr:col>2</xdr:col>
      <xdr:colOff>127000</xdr:colOff>
      <xdr:row>82</xdr:row>
      <xdr:rowOff>94219</xdr:rowOff>
    </xdr:to>
    <xdr:sp macro="" textlink="">
      <xdr:nvSpPr>
        <xdr:cNvPr id="217" name="円/楕円 216"/>
        <xdr:cNvSpPr/>
      </xdr:nvSpPr>
      <xdr:spPr>
        <a:xfrm>
          <a:off x="1397000" y="140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78996</xdr:rowOff>
    </xdr:from>
    <xdr:ext cx="762000" cy="259045"/>
    <xdr:sp macro="" textlink="">
      <xdr:nvSpPr>
        <xdr:cNvPr id="218" name="テキスト ボックス 217"/>
        <xdr:cNvSpPr txBox="1"/>
      </xdr:nvSpPr>
      <xdr:spPr>
        <a:xfrm>
          <a:off x="1066800" y="1413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茂木町定員管理適正化計画（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より、類似団体に近い水準となってきた。今後は人事評価制度における指標である能力評価に加え業績評価を導入することにより職種、職責、能力に応じた給与体系の確立に努め、適正化を図っていく。（</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H28.3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に職員の降給に関する条例を制定した。）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7438</xdr:rowOff>
    </xdr:from>
    <xdr:to>
      <xdr:col>24</xdr:col>
      <xdr:colOff>558800</xdr:colOff>
      <xdr:row>87</xdr:row>
      <xdr:rowOff>109401</xdr:rowOff>
    </xdr:to>
    <xdr:cxnSp macro="">
      <xdr:nvCxnSpPr>
        <xdr:cNvPr id="249" name="直線コネクタ 248"/>
        <xdr:cNvCxnSpPr/>
      </xdr:nvCxnSpPr>
      <xdr:spPr>
        <a:xfrm flipV="1">
          <a:off x="17018000" y="13894888"/>
          <a:ext cx="0" cy="113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0"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1" name="直線コネクタ 250"/>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93815</xdr:rowOff>
    </xdr:from>
    <xdr:ext cx="762000" cy="259045"/>
    <xdr:sp macro="" textlink="">
      <xdr:nvSpPr>
        <xdr:cNvPr id="252" name="給与水準   （国との比較）最大値テキスト"/>
        <xdr:cNvSpPr txBox="1"/>
      </xdr:nvSpPr>
      <xdr:spPr>
        <a:xfrm>
          <a:off x="17106900" y="136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7438</xdr:rowOff>
    </xdr:from>
    <xdr:to>
      <xdr:col>24</xdr:col>
      <xdr:colOff>647700</xdr:colOff>
      <xdr:row>81</xdr:row>
      <xdr:rowOff>7438</xdr:rowOff>
    </xdr:to>
    <xdr:cxnSp macro="">
      <xdr:nvCxnSpPr>
        <xdr:cNvPr id="253" name="直線コネクタ 252"/>
        <xdr:cNvCxnSpPr/>
      </xdr:nvCxnSpPr>
      <xdr:spPr>
        <a:xfrm>
          <a:off x="16929100" y="1389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66221</xdr:rowOff>
    </xdr:to>
    <xdr:cxnSp macro="">
      <xdr:nvCxnSpPr>
        <xdr:cNvPr id="254" name="直線コネクタ 253"/>
        <xdr:cNvCxnSpPr/>
      </xdr:nvCxnSpPr>
      <xdr:spPr>
        <a:xfrm flipV="1">
          <a:off x="16179800" y="145705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113772</xdr:rowOff>
    </xdr:from>
    <xdr:ext cx="762000" cy="259045"/>
    <xdr:sp macro="" textlink="">
      <xdr:nvSpPr>
        <xdr:cNvPr id="255" name="給与水準   （国との比較）平均値テキスト"/>
        <xdr:cNvSpPr txBox="1"/>
      </xdr:nvSpPr>
      <xdr:spPr>
        <a:xfrm>
          <a:off x="17106900" y="1434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97245</xdr:rowOff>
    </xdr:from>
    <xdr:to>
      <xdr:col>24</xdr:col>
      <xdr:colOff>609600</xdr:colOff>
      <xdr:row>85</xdr:row>
      <xdr:rowOff>27395</xdr:rowOff>
    </xdr:to>
    <xdr:sp macro="" textlink="">
      <xdr:nvSpPr>
        <xdr:cNvPr id="256" name="フローチャート : 判断 255"/>
        <xdr:cNvSpPr/>
      </xdr:nvSpPr>
      <xdr:spPr>
        <a:xfrm>
          <a:off x="169672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66221</xdr:rowOff>
    </xdr:from>
    <xdr:to>
      <xdr:col>23</xdr:col>
      <xdr:colOff>406400</xdr:colOff>
      <xdr:row>88</xdr:row>
      <xdr:rowOff>89626</xdr:rowOff>
    </xdr:to>
    <xdr:cxnSp macro="">
      <xdr:nvCxnSpPr>
        <xdr:cNvPr id="257" name="直線コネクタ 256"/>
        <xdr:cNvCxnSpPr/>
      </xdr:nvCxnSpPr>
      <xdr:spPr>
        <a:xfrm flipV="1">
          <a:off x="15290800" y="14639471"/>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69669</xdr:rowOff>
    </xdr:from>
    <xdr:to>
      <xdr:col>23</xdr:col>
      <xdr:colOff>457200</xdr:colOff>
      <xdr:row>84</xdr:row>
      <xdr:rowOff>171269</xdr:rowOff>
    </xdr:to>
    <xdr:sp macro="" textlink="">
      <xdr:nvSpPr>
        <xdr:cNvPr id="258" name="フローチャート : 判断 257"/>
        <xdr:cNvSpPr/>
      </xdr:nvSpPr>
      <xdr:spPr>
        <a:xfrm>
          <a:off x="16129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9996</xdr:rowOff>
    </xdr:from>
    <xdr:ext cx="736600" cy="259045"/>
    <xdr:sp macro="" textlink="">
      <xdr:nvSpPr>
        <xdr:cNvPr id="259" name="テキスト ボックス 258"/>
        <xdr:cNvSpPr txBox="1"/>
      </xdr:nvSpPr>
      <xdr:spPr>
        <a:xfrm>
          <a:off x="15798800" y="1424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89626</xdr:rowOff>
    </xdr:from>
    <xdr:to>
      <xdr:col>22</xdr:col>
      <xdr:colOff>203200</xdr:colOff>
      <xdr:row>88</xdr:row>
      <xdr:rowOff>130992</xdr:rowOff>
    </xdr:to>
    <xdr:cxnSp macro="">
      <xdr:nvCxnSpPr>
        <xdr:cNvPr id="260" name="直線コネクタ 259"/>
        <xdr:cNvCxnSpPr/>
      </xdr:nvCxnSpPr>
      <xdr:spPr>
        <a:xfrm flipV="1">
          <a:off x="14401800" y="1517722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93073</xdr:rowOff>
    </xdr:from>
    <xdr:to>
      <xdr:col>22</xdr:col>
      <xdr:colOff>254000</xdr:colOff>
      <xdr:row>88</xdr:row>
      <xdr:rowOff>23223</xdr:rowOff>
    </xdr:to>
    <xdr:sp macro="" textlink="">
      <xdr:nvSpPr>
        <xdr:cNvPr id="261" name="フローチャート : 判断 260"/>
        <xdr:cNvSpPr/>
      </xdr:nvSpPr>
      <xdr:spPr>
        <a:xfrm>
          <a:off x="15240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33400</xdr:rowOff>
    </xdr:from>
    <xdr:ext cx="762000" cy="259045"/>
    <xdr:sp macro="" textlink="">
      <xdr:nvSpPr>
        <xdr:cNvPr id="262" name="テキスト ボックス 261"/>
        <xdr:cNvSpPr txBox="1"/>
      </xdr:nvSpPr>
      <xdr:spPr>
        <a:xfrm>
          <a:off x="14909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88</xdr:row>
      <xdr:rowOff>130992</xdr:rowOff>
    </xdr:to>
    <xdr:cxnSp macro="">
      <xdr:nvCxnSpPr>
        <xdr:cNvPr id="263" name="直線コネクタ 262"/>
        <xdr:cNvCxnSpPr/>
      </xdr:nvCxnSpPr>
      <xdr:spPr>
        <a:xfrm>
          <a:off x="13512800" y="14673943"/>
          <a:ext cx="889000" cy="5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106862</xdr:rowOff>
    </xdr:from>
    <xdr:to>
      <xdr:col>21</xdr:col>
      <xdr:colOff>50800</xdr:colOff>
      <xdr:row>88</xdr:row>
      <xdr:rowOff>37012</xdr:rowOff>
    </xdr:to>
    <xdr:sp macro="" textlink="">
      <xdr:nvSpPr>
        <xdr:cNvPr id="264" name="フローチャート : 判断 263"/>
        <xdr:cNvSpPr/>
      </xdr:nvSpPr>
      <xdr:spPr>
        <a:xfrm>
          <a:off x="14351000" y="150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47189</xdr:rowOff>
    </xdr:from>
    <xdr:ext cx="762000" cy="259045"/>
    <xdr:sp macro="" textlink="">
      <xdr:nvSpPr>
        <xdr:cNvPr id="265" name="テキスト ボックス 264"/>
        <xdr:cNvSpPr txBox="1"/>
      </xdr:nvSpPr>
      <xdr:spPr>
        <a:xfrm>
          <a:off x="14020800" y="147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165281</xdr:rowOff>
    </xdr:from>
    <xdr:to>
      <xdr:col>19</xdr:col>
      <xdr:colOff>533400</xdr:colOff>
      <xdr:row>84</xdr:row>
      <xdr:rowOff>95431</xdr:rowOff>
    </xdr:to>
    <xdr:sp macro="" textlink="">
      <xdr:nvSpPr>
        <xdr:cNvPr id="266" name="フローチャート : 判断 265"/>
        <xdr:cNvSpPr/>
      </xdr:nvSpPr>
      <xdr:spPr>
        <a:xfrm>
          <a:off x="134620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105608</xdr:rowOff>
    </xdr:from>
    <xdr:ext cx="762000" cy="259045"/>
    <xdr:sp macro="" textlink="">
      <xdr:nvSpPr>
        <xdr:cNvPr id="267" name="テキスト ボックス 266"/>
        <xdr:cNvSpPr txBox="1"/>
      </xdr:nvSpPr>
      <xdr:spPr>
        <a:xfrm>
          <a:off x="13131800" y="1416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3" name="円/楕円 272"/>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90006</xdr:rowOff>
    </xdr:from>
    <xdr:ext cx="762000" cy="259045"/>
    <xdr:sp macro="" textlink="">
      <xdr:nvSpPr>
        <xdr:cNvPr id="274"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15421</xdr:rowOff>
    </xdr:from>
    <xdr:to>
      <xdr:col>23</xdr:col>
      <xdr:colOff>457200</xdr:colOff>
      <xdr:row>85</xdr:row>
      <xdr:rowOff>117021</xdr:rowOff>
    </xdr:to>
    <xdr:sp macro="" textlink="">
      <xdr:nvSpPr>
        <xdr:cNvPr id="275" name="円/楕円 274"/>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101798</xdr:rowOff>
    </xdr:from>
    <xdr:ext cx="736600" cy="259045"/>
    <xdr:sp macro="" textlink="">
      <xdr:nvSpPr>
        <xdr:cNvPr id="276" name="テキスト ボックス 275"/>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38826</xdr:rowOff>
    </xdr:from>
    <xdr:to>
      <xdr:col>22</xdr:col>
      <xdr:colOff>254000</xdr:colOff>
      <xdr:row>88</xdr:row>
      <xdr:rowOff>140426</xdr:rowOff>
    </xdr:to>
    <xdr:sp macro="" textlink="">
      <xdr:nvSpPr>
        <xdr:cNvPr id="277" name="円/楕円 276"/>
        <xdr:cNvSpPr/>
      </xdr:nvSpPr>
      <xdr:spPr>
        <a:xfrm>
          <a:off x="15240000" y="151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125203</xdr:rowOff>
    </xdr:from>
    <xdr:ext cx="762000" cy="259045"/>
    <xdr:sp macro="" textlink="">
      <xdr:nvSpPr>
        <xdr:cNvPr id="278" name="テキスト ボックス 277"/>
        <xdr:cNvSpPr txBox="1"/>
      </xdr:nvSpPr>
      <xdr:spPr>
        <a:xfrm>
          <a:off x="14909800" y="1521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80192</xdr:rowOff>
    </xdr:from>
    <xdr:to>
      <xdr:col>21</xdr:col>
      <xdr:colOff>50800</xdr:colOff>
      <xdr:row>89</xdr:row>
      <xdr:rowOff>10342</xdr:rowOff>
    </xdr:to>
    <xdr:sp macro="" textlink="">
      <xdr:nvSpPr>
        <xdr:cNvPr id="279" name="円/楕円 278"/>
        <xdr:cNvSpPr/>
      </xdr:nvSpPr>
      <xdr:spPr>
        <a:xfrm>
          <a:off x="14351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166569</xdr:rowOff>
    </xdr:from>
    <xdr:ext cx="762000" cy="259045"/>
    <xdr:sp macro="" textlink="">
      <xdr:nvSpPr>
        <xdr:cNvPr id="280" name="テキスト ボックス 279"/>
        <xdr:cNvSpPr txBox="1"/>
      </xdr:nvSpPr>
      <xdr:spPr>
        <a:xfrm>
          <a:off x="14020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49893</xdr:rowOff>
    </xdr:from>
    <xdr:to>
      <xdr:col>19</xdr:col>
      <xdr:colOff>533400</xdr:colOff>
      <xdr:row>85</xdr:row>
      <xdr:rowOff>151493</xdr:rowOff>
    </xdr:to>
    <xdr:sp macro="" textlink="">
      <xdr:nvSpPr>
        <xdr:cNvPr id="281" name="円/楕円 280"/>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136270</xdr:rowOff>
    </xdr:from>
    <xdr:ext cx="762000" cy="259045"/>
    <xdr:sp macro="" textlink="">
      <xdr:nvSpPr>
        <xdr:cNvPr id="282" name="テキスト ボックス 281"/>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職員数は類似団体を下回っており、自立推進計画に基づいた職員削減の効果が出ている。しかしながら、平成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年度に職員数が</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名減と大幅に減少したことと</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年度にかけて定年退職予定者が増える（</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名・</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名予定）ことから、年度別採用者数の平準化を図るため</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年度から採用者数を増加している。また、芳賀中部環境衛生事務組合の業務の一部廃止に伴う職員整理のため芳賀郡内の自治体で受け入れることとなり、技能労務職員</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名を採用したため微増となった。</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今後、新たに定員管理計画（</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年度）に基づき適正な定員管理に取組んでいく。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2" name="直線コネクタ 311"/>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3"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4" name="直線コネクタ 313"/>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5"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6" name="直線コネクタ 315"/>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72602</xdr:rowOff>
    </xdr:from>
    <xdr:to>
      <xdr:col>24</xdr:col>
      <xdr:colOff>558800</xdr:colOff>
      <xdr:row>62</xdr:row>
      <xdr:rowOff>77964</xdr:rowOff>
    </xdr:to>
    <xdr:cxnSp macro="">
      <xdr:nvCxnSpPr>
        <xdr:cNvPr id="317" name="直線コネクタ 316"/>
        <xdr:cNvCxnSpPr/>
      </xdr:nvCxnSpPr>
      <xdr:spPr>
        <a:xfrm>
          <a:off x="16179800" y="10702502"/>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8"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9" name="フローチャート : 判断 318"/>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24342</xdr:rowOff>
    </xdr:from>
    <xdr:to>
      <xdr:col>23</xdr:col>
      <xdr:colOff>406400</xdr:colOff>
      <xdr:row>62</xdr:row>
      <xdr:rowOff>72602</xdr:rowOff>
    </xdr:to>
    <xdr:cxnSp macro="">
      <xdr:nvCxnSpPr>
        <xdr:cNvPr id="320" name="直線コネクタ 319"/>
        <xdr:cNvCxnSpPr/>
      </xdr:nvCxnSpPr>
      <xdr:spPr>
        <a:xfrm>
          <a:off x="15290800" y="106542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21" name="フローチャート : 判断 320"/>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2" name="テキスト ボックス 321"/>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24342</xdr:rowOff>
    </xdr:from>
    <xdr:to>
      <xdr:col>22</xdr:col>
      <xdr:colOff>203200</xdr:colOff>
      <xdr:row>62</xdr:row>
      <xdr:rowOff>40429</xdr:rowOff>
    </xdr:to>
    <xdr:cxnSp macro="">
      <xdr:nvCxnSpPr>
        <xdr:cNvPr id="323" name="直線コネクタ 322"/>
        <xdr:cNvCxnSpPr/>
      </xdr:nvCxnSpPr>
      <xdr:spPr>
        <a:xfrm flipV="1">
          <a:off x="14401800" y="1065424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4" name="フローチャート : 判断 323"/>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5" name="テキスト ボックス 324"/>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33726</xdr:rowOff>
    </xdr:from>
    <xdr:to>
      <xdr:col>21</xdr:col>
      <xdr:colOff>0</xdr:colOff>
      <xdr:row>62</xdr:row>
      <xdr:rowOff>40429</xdr:rowOff>
    </xdr:to>
    <xdr:cxnSp macro="">
      <xdr:nvCxnSpPr>
        <xdr:cNvPr id="326" name="直線コネクタ 325"/>
        <xdr:cNvCxnSpPr/>
      </xdr:nvCxnSpPr>
      <xdr:spPr>
        <a:xfrm>
          <a:off x="13512800" y="1066362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7" name="フローチャート : 判断 326"/>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8" name="テキスト ボックス 327"/>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9" name="フローチャート : 判断 328"/>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7778</xdr:rowOff>
    </xdr:from>
    <xdr:ext cx="762000" cy="259045"/>
    <xdr:sp macro="" textlink="">
      <xdr:nvSpPr>
        <xdr:cNvPr id="330" name="テキスト ボックス 329"/>
        <xdr:cNvSpPr txBox="1"/>
      </xdr:nvSpPr>
      <xdr:spPr>
        <a:xfrm>
          <a:off x="13131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27164</xdr:rowOff>
    </xdr:from>
    <xdr:to>
      <xdr:col>24</xdr:col>
      <xdr:colOff>609600</xdr:colOff>
      <xdr:row>62</xdr:row>
      <xdr:rowOff>128764</xdr:rowOff>
    </xdr:to>
    <xdr:sp macro="" textlink="">
      <xdr:nvSpPr>
        <xdr:cNvPr id="336" name="円/楕円 335"/>
        <xdr:cNvSpPr/>
      </xdr:nvSpPr>
      <xdr:spPr>
        <a:xfrm>
          <a:off x="16967200" y="106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43691</xdr:rowOff>
    </xdr:from>
    <xdr:ext cx="762000" cy="259045"/>
    <xdr:sp macro="" textlink="">
      <xdr:nvSpPr>
        <xdr:cNvPr id="337" name="定員管理の状況該当値テキスト"/>
        <xdr:cNvSpPr txBox="1"/>
      </xdr:nvSpPr>
      <xdr:spPr>
        <a:xfrm>
          <a:off x="17106900" y="1050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21802</xdr:rowOff>
    </xdr:from>
    <xdr:to>
      <xdr:col>23</xdr:col>
      <xdr:colOff>457200</xdr:colOff>
      <xdr:row>62</xdr:row>
      <xdr:rowOff>123402</xdr:rowOff>
    </xdr:to>
    <xdr:sp macro="" textlink="">
      <xdr:nvSpPr>
        <xdr:cNvPr id="338" name="円/楕円 337"/>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39" name="テキスト ボックス 338"/>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144992</xdr:rowOff>
    </xdr:from>
    <xdr:to>
      <xdr:col>22</xdr:col>
      <xdr:colOff>254000</xdr:colOff>
      <xdr:row>62</xdr:row>
      <xdr:rowOff>75142</xdr:rowOff>
    </xdr:to>
    <xdr:sp macro="" textlink="">
      <xdr:nvSpPr>
        <xdr:cNvPr id="340" name="円/楕円 339"/>
        <xdr:cNvSpPr/>
      </xdr:nvSpPr>
      <xdr:spPr>
        <a:xfrm>
          <a:off x="15240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85319</xdr:rowOff>
    </xdr:from>
    <xdr:ext cx="762000" cy="259045"/>
    <xdr:sp macro="" textlink="">
      <xdr:nvSpPr>
        <xdr:cNvPr id="341" name="テキスト ボックス 340"/>
        <xdr:cNvSpPr txBox="1"/>
      </xdr:nvSpPr>
      <xdr:spPr>
        <a:xfrm>
          <a:off x="14909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161079</xdr:rowOff>
    </xdr:from>
    <xdr:to>
      <xdr:col>21</xdr:col>
      <xdr:colOff>50800</xdr:colOff>
      <xdr:row>62</xdr:row>
      <xdr:rowOff>91229</xdr:rowOff>
    </xdr:to>
    <xdr:sp macro="" textlink="">
      <xdr:nvSpPr>
        <xdr:cNvPr id="342" name="円/楕円 341"/>
        <xdr:cNvSpPr/>
      </xdr:nvSpPr>
      <xdr:spPr>
        <a:xfrm>
          <a:off x="14351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101406</xdr:rowOff>
    </xdr:from>
    <xdr:ext cx="762000" cy="259045"/>
    <xdr:sp macro="" textlink="">
      <xdr:nvSpPr>
        <xdr:cNvPr id="343" name="テキスト ボックス 342"/>
        <xdr:cNvSpPr txBox="1"/>
      </xdr:nvSpPr>
      <xdr:spPr>
        <a:xfrm>
          <a:off x="14020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154376</xdr:rowOff>
    </xdr:from>
    <xdr:to>
      <xdr:col>19</xdr:col>
      <xdr:colOff>533400</xdr:colOff>
      <xdr:row>62</xdr:row>
      <xdr:rowOff>84526</xdr:rowOff>
    </xdr:to>
    <xdr:sp macro="" textlink="">
      <xdr:nvSpPr>
        <xdr:cNvPr id="344" name="円/楕円 343"/>
        <xdr:cNvSpPr/>
      </xdr:nvSpPr>
      <xdr:spPr>
        <a:xfrm>
          <a:off x="13462000" y="106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94703</xdr:rowOff>
    </xdr:from>
    <xdr:ext cx="762000" cy="259045"/>
    <xdr:sp macro="" textlink="">
      <xdr:nvSpPr>
        <xdr:cNvPr id="345" name="テキスト ボックス 344"/>
        <xdr:cNvSpPr txBox="1"/>
      </xdr:nvSpPr>
      <xdr:spPr>
        <a:xfrm>
          <a:off x="13131800" y="1038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年度実施の有線テレビ整備事業（難視聴区域のため町で運営）に係る起債（過疎対策事業）の償還が平成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年度まであるため類似団体を上回っているが、町債発行額の抑制により地方債残高が減少し多少改善した。しかし平成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年度実施の中心市街地拠点施設整備事業（ふみの森もてぎ）に係る借入額は約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億円に上り、今後は起債発行抑制を図り、町債残高の縮減を推し進めていく。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4" name="直線コネクタ 373"/>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5"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6" name="直線コネクタ 375"/>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7"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8" name="直線コネクタ 377"/>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156633</xdr:rowOff>
    </xdr:from>
    <xdr:to>
      <xdr:col>24</xdr:col>
      <xdr:colOff>558800</xdr:colOff>
      <xdr:row>42</xdr:row>
      <xdr:rowOff>41487</xdr:rowOff>
    </xdr:to>
    <xdr:cxnSp macro="">
      <xdr:nvCxnSpPr>
        <xdr:cNvPr id="379" name="直線コネクタ 378"/>
        <xdr:cNvCxnSpPr/>
      </xdr:nvCxnSpPr>
      <xdr:spPr>
        <a:xfrm flipV="1">
          <a:off x="16179800" y="71860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0"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1" name="フローチャート : 判断 38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41487</xdr:rowOff>
    </xdr:from>
    <xdr:to>
      <xdr:col>23</xdr:col>
      <xdr:colOff>406400</xdr:colOff>
      <xdr:row>42</xdr:row>
      <xdr:rowOff>41487</xdr:rowOff>
    </xdr:to>
    <xdr:cxnSp macro="">
      <xdr:nvCxnSpPr>
        <xdr:cNvPr id="382" name="直線コネクタ 381"/>
        <xdr:cNvCxnSpPr/>
      </xdr:nvCxnSpPr>
      <xdr:spPr>
        <a:xfrm>
          <a:off x="15290800" y="7242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3" name="フローチャート : 判断 382"/>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4" name="テキスト ボックス 383"/>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42</xdr:row>
      <xdr:rowOff>41487</xdr:rowOff>
    </xdr:to>
    <xdr:cxnSp macro="">
      <xdr:nvCxnSpPr>
        <xdr:cNvPr id="385" name="直線コネクタ 384"/>
        <xdr:cNvCxnSpPr/>
      </xdr:nvCxnSpPr>
      <xdr:spPr>
        <a:xfrm>
          <a:off x="14401800" y="71699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6" name="フローチャート : 判断 385"/>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7" name="テキスト ボックス 386"/>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41</xdr:row>
      <xdr:rowOff>156633</xdr:rowOff>
    </xdr:to>
    <xdr:cxnSp macro="">
      <xdr:nvCxnSpPr>
        <xdr:cNvPr id="388" name="直線コネクタ 387"/>
        <xdr:cNvCxnSpPr/>
      </xdr:nvCxnSpPr>
      <xdr:spPr>
        <a:xfrm flipV="1">
          <a:off x="13512800" y="71699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9" name="フローチャート :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91" name="フローチャート : 判断 390"/>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392" name="テキスト ボックス 391"/>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105833</xdr:rowOff>
    </xdr:from>
    <xdr:to>
      <xdr:col>24</xdr:col>
      <xdr:colOff>609600</xdr:colOff>
      <xdr:row>42</xdr:row>
      <xdr:rowOff>35983</xdr:rowOff>
    </xdr:to>
    <xdr:sp macro="" textlink="">
      <xdr:nvSpPr>
        <xdr:cNvPr id="398" name="円/楕円 397"/>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77910</xdr:rowOff>
    </xdr:from>
    <xdr:ext cx="762000" cy="259045"/>
    <xdr:sp macro="" textlink="">
      <xdr:nvSpPr>
        <xdr:cNvPr id="399"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400" name="円/楕円 399"/>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77064</xdr:rowOff>
    </xdr:from>
    <xdr:ext cx="736600" cy="259045"/>
    <xdr:sp macro="" textlink="">
      <xdr:nvSpPr>
        <xdr:cNvPr id="401" name="テキスト ボックス 400"/>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162137</xdr:rowOff>
    </xdr:from>
    <xdr:to>
      <xdr:col>22</xdr:col>
      <xdr:colOff>254000</xdr:colOff>
      <xdr:row>42</xdr:row>
      <xdr:rowOff>92287</xdr:rowOff>
    </xdr:to>
    <xdr:sp macro="" textlink="">
      <xdr:nvSpPr>
        <xdr:cNvPr id="402" name="円/楕円 401"/>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403" name="テキスト ボックス 402"/>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04" name="円/楕円 403"/>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405" name="テキスト ボックス 404"/>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06" name="円/楕円 405"/>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46160</xdr:rowOff>
    </xdr:from>
    <xdr:ext cx="762000" cy="259045"/>
    <xdr:sp macro="" textlink="">
      <xdr:nvSpPr>
        <xdr:cNvPr id="407" name="テキスト ボックス 406"/>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公債費の償還がピークを越え償還額が減少したことに加え、充当可能基金額が増加したことにより、前年度に比べ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た。しかしながら今後、中心市街地拠点施設（ふみの森もてぎ）等の償還が始まると公債費が増加する見込みのため、今後も事業の精査及び町債の新規発行の抑制を図るとともに財政調整基金及び減債基金の涵養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4" name="直線コネクタ 433"/>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5"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6" name="直線コネクタ 435"/>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44272</xdr:rowOff>
    </xdr:from>
    <xdr:to>
      <xdr:col>24</xdr:col>
      <xdr:colOff>558800</xdr:colOff>
      <xdr:row>16</xdr:row>
      <xdr:rowOff>72263</xdr:rowOff>
    </xdr:to>
    <xdr:cxnSp macro="">
      <xdr:nvCxnSpPr>
        <xdr:cNvPr id="439" name="直線コネクタ 438"/>
        <xdr:cNvCxnSpPr/>
      </xdr:nvCxnSpPr>
      <xdr:spPr>
        <a:xfrm flipV="1">
          <a:off x="16179800" y="2787472"/>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40"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41" name="フローチャート : 判断 440"/>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72263</xdr:rowOff>
    </xdr:from>
    <xdr:to>
      <xdr:col>23</xdr:col>
      <xdr:colOff>406400</xdr:colOff>
      <xdr:row>17</xdr:row>
      <xdr:rowOff>5537</xdr:rowOff>
    </xdr:to>
    <xdr:cxnSp macro="">
      <xdr:nvCxnSpPr>
        <xdr:cNvPr id="442" name="直線コネクタ 441"/>
        <xdr:cNvCxnSpPr/>
      </xdr:nvCxnSpPr>
      <xdr:spPr>
        <a:xfrm flipV="1">
          <a:off x="15290800" y="2815463"/>
          <a:ext cx="889000" cy="1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3" name="フローチャート : 判断 442"/>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4" name="テキスト ボックス 443"/>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5537</xdr:rowOff>
    </xdr:from>
    <xdr:to>
      <xdr:col>22</xdr:col>
      <xdr:colOff>203200</xdr:colOff>
      <xdr:row>17</xdr:row>
      <xdr:rowOff>14224</xdr:rowOff>
    </xdr:to>
    <xdr:cxnSp macro="">
      <xdr:nvCxnSpPr>
        <xdr:cNvPr id="445" name="直線コネクタ 444"/>
        <xdr:cNvCxnSpPr/>
      </xdr:nvCxnSpPr>
      <xdr:spPr>
        <a:xfrm flipV="1">
          <a:off x="14401800" y="292018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6" name="フローチャート : 判断 445"/>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7" name="テキスト ボックス 446"/>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169748</xdr:rowOff>
    </xdr:from>
    <xdr:to>
      <xdr:col>21</xdr:col>
      <xdr:colOff>0</xdr:colOff>
      <xdr:row>17</xdr:row>
      <xdr:rowOff>14224</xdr:rowOff>
    </xdr:to>
    <xdr:cxnSp macro="">
      <xdr:nvCxnSpPr>
        <xdr:cNvPr id="448" name="直線コネクタ 447"/>
        <xdr:cNvCxnSpPr/>
      </xdr:nvCxnSpPr>
      <xdr:spPr>
        <a:xfrm>
          <a:off x="13512800" y="2912948"/>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9" name="フローチャート : 判断 448"/>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50" name="テキスト ボックス 449"/>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51" name="フローチャート : 判断 450"/>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6672</xdr:rowOff>
    </xdr:from>
    <xdr:ext cx="762000" cy="259045"/>
    <xdr:sp macro="" textlink="">
      <xdr:nvSpPr>
        <xdr:cNvPr id="452" name="テキスト ボックス 451"/>
        <xdr:cNvSpPr txBox="1"/>
      </xdr:nvSpPr>
      <xdr:spPr>
        <a:xfrm>
          <a:off x="13131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164922</xdr:rowOff>
    </xdr:from>
    <xdr:to>
      <xdr:col>24</xdr:col>
      <xdr:colOff>609600</xdr:colOff>
      <xdr:row>16</xdr:row>
      <xdr:rowOff>95072</xdr:rowOff>
    </xdr:to>
    <xdr:sp macro="" textlink="">
      <xdr:nvSpPr>
        <xdr:cNvPr id="458" name="円/楕円 457"/>
        <xdr:cNvSpPr/>
      </xdr:nvSpPr>
      <xdr:spPr>
        <a:xfrm>
          <a:off x="16967200" y="27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136999</xdr:rowOff>
    </xdr:from>
    <xdr:ext cx="762000" cy="259045"/>
    <xdr:sp macro="" textlink="">
      <xdr:nvSpPr>
        <xdr:cNvPr id="459" name="将来負担の状況該当値テキスト"/>
        <xdr:cNvSpPr txBox="1"/>
      </xdr:nvSpPr>
      <xdr:spPr>
        <a:xfrm>
          <a:off x="17106900" y="27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21463</xdr:rowOff>
    </xdr:from>
    <xdr:to>
      <xdr:col>23</xdr:col>
      <xdr:colOff>457200</xdr:colOff>
      <xdr:row>16</xdr:row>
      <xdr:rowOff>123063</xdr:rowOff>
    </xdr:to>
    <xdr:sp macro="" textlink="">
      <xdr:nvSpPr>
        <xdr:cNvPr id="460" name="円/楕円 459"/>
        <xdr:cNvSpPr/>
      </xdr:nvSpPr>
      <xdr:spPr>
        <a:xfrm>
          <a:off x="16129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107840</xdr:rowOff>
    </xdr:from>
    <xdr:ext cx="736600" cy="259045"/>
    <xdr:sp macro="" textlink="">
      <xdr:nvSpPr>
        <xdr:cNvPr id="461" name="テキスト ボックス 460"/>
        <xdr:cNvSpPr txBox="1"/>
      </xdr:nvSpPr>
      <xdr:spPr>
        <a:xfrm>
          <a:off x="15798800" y="285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126187</xdr:rowOff>
    </xdr:from>
    <xdr:to>
      <xdr:col>22</xdr:col>
      <xdr:colOff>254000</xdr:colOff>
      <xdr:row>17</xdr:row>
      <xdr:rowOff>56337</xdr:rowOff>
    </xdr:to>
    <xdr:sp macro="" textlink="">
      <xdr:nvSpPr>
        <xdr:cNvPr id="462" name="円/楕円 461"/>
        <xdr:cNvSpPr/>
      </xdr:nvSpPr>
      <xdr:spPr>
        <a:xfrm>
          <a:off x="15240000" y="28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41114</xdr:rowOff>
    </xdr:from>
    <xdr:ext cx="762000" cy="259045"/>
    <xdr:sp macro="" textlink="">
      <xdr:nvSpPr>
        <xdr:cNvPr id="463" name="テキスト ボックス 462"/>
        <xdr:cNvSpPr txBox="1"/>
      </xdr:nvSpPr>
      <xdr:spPr>
        <a:xfrm>
          <a:off x="14909800" y="29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134874</xdr:rowOff>
    </xdr:from>
    <xdr:to>
      <xdr:col>21</xdr:col>
      <xdr:colOff>50800</xdr:colOff>
      <xdr:row>17</xdr:row>
      <xdr:rowOff>65024</xdr:rowOff>
    </xdr:to>
    <xdr:sp macro="" textlink="">
      <xdr:nvSpPr>
        <xdr:cNvPr id="464" name="円/楕円 463"/>
        <xdr:cNvSpPr/>
      </xdr:nvSpPr>
      <xdr:spPr>
        <a:xfrm>
          <a:off x="14351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49801</xdr:rowOff>
    </xdr:from>
    <xdr:ext cx="762000" cy="259045"/>
    <xdr:sp macro="" textlink="">
      <xdr:nvSpPr>
        <xdr:cNvPr id="465" name="テキスト ボックス 464"/>
        <xdr:cNvSpPr txBox="1"/>
      </xdr:nvSpPr>
      <xdr:spPr>
        <a:xfrm>
          <a:off x="14020800" y="29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118948</xdr:rowOff>
    </xdr:from>
    <xdr:to>
      <xdr:col>19</xdr:col>
      <xdr:colOff>533400</xdr:colOff>
      <xdr:row>17</xdr:row>
      <xdr:rowOff>49098</xdr:rowOff>
    </xdr:to>
    <xdr:sp macro="" textlink="">
      <xdr:nvSpPr>
        <xdr:cNvPr id="466" name="円/楕円 465"/>
        <xdr:cNvSpPr/>
      </xdr:nvSpPr>
      <xdr:spPr>
        <a:xfrm>
          <a:off x="13462000" y="286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33875</xdr:rowOff>
    </xdr:from>
    <xdr:ext cx="762000" cy="259045"/>
    <xdr:sp macro="" textlink="">
      <xdr:nvSpPr>
        <xdr:cNvPr id="467" name="テキスト ボックス 466"/>
        <xdr:cNvSpPr txBox="1"/>
      </xdr:nvSpPr>
      <xdr:spPr>
        <a:xfrm>
          <a:off x="13131800" y="29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14,251
14,189
172.69
7,697,153
7,125,377
535,815
4,411,143
7,334,969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69.7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学校給食センターや４つあった保育園の内３つを民間委託したことなどにより、人件費が抑制され類似団体と同程度となっている。平成２８年度には保育園がすべて民営化するなど、人件費の抑制に努めるが、再任用制度の開始や新たな行政需要（マイナンバー等）の増加に伴い大変厳しい情勢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60706</xdr:rowOff>
    </xdr:to>
    <xdr:cxnSp macro="">
      <xdr:nvCxnSpPr>
        <xdr:cNvPr id="62" name="直線コネクタ 61"/>
        <xdr:cNvCxnSpPr/>
      </xdr:nvCxnSpPr>
      <xdr:spPr>
        <a:xfrm>
          <a:off x="3987800" y="63083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37</xdr:row>
      <xdr:rowOff>56134</xdr:rowOff>
    </xdr:to>
    <xdr:cxnSp macro="">
      <xdr:nvCxnSpPr>
        <xdr:cNvPr id="65" name="直線コネクタ 64"/>
        <xdr:cNvCxnSpPr/>
      </xdr:nvCxnSpPr>
      <xdr:spPr>
        <a:xfrm flipV="1">
          <a:off x="3098800" y="63083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56134</xdr:rowOff>
    </xdr:to>
    <xdr:cxnSp macro="">
      <xdr:nvCxnSpPr>
        <xdr:cNvPr id="68" name="直線コネクタ 67"/>
        <xdr:cNvCxnSpPr/>
      </xdr:nvCxnSpPr>
      <xdr:spPr>
        <a:xfrm>
          <a:off x="2209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28702</xdr:rowOff>
    </xdr:from>
    <xdr:to>
      <xdr:col>3</xdr:col>
      <xdr:colOff>142875</xdr:colOff>
      <xdr:row>37</xdr:row>
      <xdr:rowOff>74422</xdr:rowOff>
    </xdr:to>
    <xdr:cxnSp macro="">
      <xdr:nvCxnSpPr>
        <xdr:cNvPr id="71" name="直線コネクタ 70"/>
        <xdr:cNvCxnSpPr/>
      </xdr:nvCxnSpPr>
      <xdr:spPr>
        <a:xfrm flipV="1">
          <a:off x="1320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75" name="テキスト ボックス 74"/>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9906</xdr:rowOff>
    </xdr:from>
    <xdr:to>
      <xdr:col>7</xdr:col>
      <xdr:colOff>66675</xdr:colOff>
      <xdr:row>37</xdr:row>
      <xdr:rowOff>111506</xdr:rowOff>
    </xdr:to>
    <xdr:sp macro="" textlink="">
      <xdr:nvSpPr>
        <xdr:cNvPr id="81" name="円/楕円 80"/>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153433</xdr:rowOff>
    </xdr:from>
    <xdr:ext cx="762000" cy="259045"/>
    <xdr:sp macro="" textlink="">
      <xdr:nvSpPr>
        <xdr:cNvPr id="82"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3" name="円/楕円 82"/>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4" name="テキスト ボックス 83"/>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5" name="円/楕円 84"/>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6" name="テキスト ボックス 85"/>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7" name="円/楕円 86"/>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89679</xdr:rowOff>
    </xdr:from>
    <xdr:ext cx="762000" cy="259045"/>
    <xdr:sp macro="" textlink="">
      <xdr:nvSpPr>
        <xdr:cNvPr id="88" name="テキスト ボックス 87"/>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23622</xdr:rowOff>
    </xdr:from>
    <xdr:to>
      <xdr:col>1</xdr:col>
      <xdr:colOff>676275</xdr:colOff>
      <xdr:row>37</xdr:row>
      <xdr:rowOff>125222</xdr:rowOff>
    </xdr:to>
    <xdr:sp macro="" textlink="">
      <xdr:nvSpPr>
        <xdr:cNvPr id="89" name="円/楕円 88"/>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109999</xdr:rowOff>
    </xdr:from>
    <xdr:ext cx="762000" cy="259045"/>
    <xdr:sp macro="" textlink="">
      <xdr:nvSpPr>
        <xdr:cNvPr id="90" name="テキスト ボックス 89"/>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物件費に係る経常収支比率が高くなっているのは茂木町定員管理適正化計画等により職員人件費等から委託料へシフトが起きているためである。また平成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スタートした緊急雇用創出事業の影響で賃金や委託料などの物件費が増加していた。平成２８年度には保育園がすべて民営化になるなど今後も事業の必要性を検討しながら、民間委託を推進し経費削減に取組んで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91077</xdr:rowOff>
    </xdr:from>
    <xdr:to>
      <xdr:col>24</xdr:col>
      <xdr:colOff>31750</xdr:colOff>
      <xdr:row>16</xdr:row>
      <xdr:rowOff>130266</xdr:rowOff>
    </xdr:to>
    <xdr:cxnSp macro="">
      <xdr:nvCxnSpPr>
        <xdr:cNvPr id="125" name="直線コネクタ 124"/>
        <xdr:cNvCxnSpPr/>
      </xdr:nvCxnSpPr>
      <xdr:spPr>
        <a:xfrm>
          <a:off x="15671800" y="28342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84546</xdr:rowOff>
    </xdr:from>
    <xdr:to>
      <xdr:col>22</xdr:col>
      <xdr:colOff>565150</xdr:colOff>
      <xdr:row>16</xdr:row>
      <xdr:rowOff>91077</xdr:rowOff>
    </xdr:to>
    <xdr:cxnSp macro="">
      <xdr:nvCxnSpPr>
        <xdr:cNvPr id="128" name="直線コネクタ 127"/>
        <xdr:cNvCxnSpPr/>
      </xdr:nvCxnSpPr>
      <xdr:spPr>
        <a:xfrm>
          <a:off x="14782800" y="2827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125367</xdr:rowOff>
    </xdr:from>
    <xdr:to>
      <xdr:col>21</xdr:col>
      <xdr:colOff>361950</xdr:colOff>
      <xdr:row>16</xdr:row>
      <xdr:rowOff>84546</xdr:rowOff>
    </xdr:to>
    <xdr:cxnSp macro="">
      <xdr:nvCxnSpPr>
        <xdr:cNvPr id="131" name="直線コネクタ 130"/>
        <xdr:cNvCxnSpPr/>
      </xdr:nvCxnSpPr>
      <xdr:spPr>
        <a:xfrm>
          <a:off x="13893800" y="269711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125367</xdr:rowOff>
    </xdr:to>
    <xdr:cxnSp macro="">
      <xdr:nvCxnSpPr>
        <xdr:cNvPr id="134" name="直線コネクタ 133"/>
        <xdr:cNvCxnSpPr/>
      </xdr:nvCxnSpPr>
      <xdr:spPr>
        <a:xfrm>
          <a:off x="13004800" y="265792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38" name="テキスト ボックス 137"/>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79466</xdr:rowOff>
    </xdr:from>
    <xdr:to>
      <xdr:col>24</xdr:col>
      <xdr:colOff>82550</xdr:colOff>
      <xdr:row>17</xdr:row>
      <xdr:rowOff>9616</xdr:rowOff>
    </xdr:to>
    <xdr:sp macro="" textlink="">
      <xdr:nvSpPr>
        <xdr:cNvPr id="144" name="円/楕円 143"/>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51543</xdr:rowOff>
    </xdr:from>
    <xdr:ext cx="762000" cy="259045"/>
    <xdr:sp macro="" textlink="">
      <xdr:nvSpPr>
        <xdr:cNvPr id="145" name="物件費該当値テキスト"/>
        <xdr:cNvSpPr txBox="1"/>
      </xdr:nvSpPr>
      <xdr:spPr>
        <a:xfrm>
          <a:off x="16598900" y="27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40277</xdr:rowOff>
    </xdr:from>
    <xdr:to>
      <xdr:col>22</xdr:col>
      <xdr:colOff>615950</xdr:colOff>
      <xdr:row>16</xdr:row>
      <xdr:rowOff>141877</xdr:rowOff>
    </xdr:to>
    <xdr:sp macro="" textlink="">
      <xdr:nvSpPr>
        <xdr:cNvPr id="146" name="円/楕円 145"/>
        <xdr:cNvSpPr/>
      </xdr:nvSpPr>
      <xdr:spPr>
        <a:xfrm>
          <a:off x="15621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126654</xdr:rowOff>
    </xdr:from>
    <xdr:ext cx="736600" cy="259045"/>
    <xdr:sp macro="" textlink="">
      <xdr:nvSpPr>
        <xdr:cNvPr id="147" name="テキスト ボックス 146"/>
        <xdr:cNvSpPr txBox="1"/>
      </xdr:nvSpPr>
      <xdr:spPr>
        <a:xfrm>
          <a:off x="15290800" y="286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33746</xdr:rowOff>
    </xdr:from>
    <xdr:to>
      <xdr:col>21</xdr:col>
      <xdr:colOff>412750</xdr:colOff>
      <xdr:row>16</xdr:row>
      <xdr:rowOff>135346</xdr:rowOff>
    </xdr:to>
    <xdr:sp macro="" textlink="">
      <xdr:nvSpPr>
        <xdr:cNvPr id="148" name="円/楕円 147"/>
        <xdr:cNvSpPr/>
      </xdr:nvSpPr>
      <xdr:spPr>
        <a:xfrm>
          <a:off x="14732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120123</xdr:rowOff>
    </xdr:from>
    <xdr:ext cx="762000" cy="259045"/>
    <xdr:sp macro="" textlink="">
      <xdr:nvSpPr>
        <xdr:cNvPr id="149" name="テキスト ボックス 148"/>
        <xdr:cNvSpPr txBox="1"/>
      </xdr:nvSpPr>
      <xdr:spPr>
        <a:xfrm>
          <a:off x="14401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74567</xdr:rowOff>
    </xdr:from>
    <xdr:to>
      <xdr:col>20</xdr:col>
      <xdr:colOff>209550</xdr:colOff>
      <xdr:row>16</xdr:row>
      <xdr:rowOff>4717</xdr:rowOff>
    </xdr:to>
    <xdr:sp macro="" textlink="">
      <xdr:nvSpPr>
        <xdr:cNvPr id="150" name="円/楕円 149"/>
        <xdr:cNvSpPr/>
      </xdr:nvSpPr>
      <xdr:spPr>
        <a:xfrm>
          <a:off x="13843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160944</xdr:rowOff>
    </xdr:from>
    <xdr:ext cx="762000" cy="259045"/>
    <xdr:sp macro="" textlink="">
      <xdr:nvSpPr>
        <xdr:cNvPr id="151" name="テキスト ボックス 150"/>
        <xdr:cNvSpPr txBox="1"/>
      </xdr:nvSpPr>
      <xdr:spPr>
        <a:xfrm>
          <a:off x="13512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2" name="円/楕円 151"/>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121756</xdr:rowOff>
    </xdr:from>
    <xdr:ext cx="762000" cy="259045"/>
    <xdr:sp macro="" textlink="">
      <xdr:nvSpPr>
        <xdr:cNvPr id="153" name="テキスト ボックス 152"/>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ども医療費など扶助費は増加傾向にある。今後も社会保障制度改革等の影響を受け、年金、医療、介護、少子化、に対処するための経費が増加すると予測されるので、財政を圧迫することのないよう、適正なサービス提供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69850</xdr:rowOff>
    </xdr:to>
    <xdr:cxnSp macro="">
      <xdr:nvCxnSpPr>
        <xdr:cNvPr id="188" name="直線コネクタ 187"/>
        <xdr:cNvCxnSpPr/>
      </xdr:nvCxnSpPr>
      <xdr:spPr>
        <a:xfrm>
          <a:off x="3987800" y="94832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102507</xdr:rowOff>
    </xdr:to>
    <xdr:cxnSp macro="">
      <xdr:nvCxnSpPr>
        <xdr:cNvPr id="191" name="直線コネクタ 190"/>
        <xdr:cNvCxnSpPr/>
      </xdr:nvCxnSpPr>
      <xdr:spPr>
        <a:xfrm flipV="1">
          <a:off x="3098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102507</xdr:rowOff>
    </xdr:to>
    <xdr:cxnSp macro="">
      <xdr:nvCxnSpPr>
        <xdr:cNvPr id="194" name="直線コネクタ 193"/>
        <xdr:cNvCxnSpPr/>
      </xdr:nvCxnSpPr>
      <xdr:spPr>
        <a:xfrm>
          <a:off x="2209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20865</xdr:rowOff>
    </xdr:to>
    <xdr:cxnSp macro="">
      <xdr:nvCxnSpPr>
        <xdr:cNvPr id="197" name="直線コネクタ 196"/>
        <xdr:cNvCxnSpPr/>
      </xdr:nvCxnSpPr>
      <xdr:spPr>
        <a:xfrm>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1" name="テキスト ボックス 200"/>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7" name="円/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8"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9" name="円/楕円 208"/>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0" name="テキスト ボックス 209"/>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1" name="円/楕円 210"/>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2" name="テキスト ボックス 211"/>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3" name="円/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5" name="円/楕円 214"/>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6" name="テキスト ボックス 215"/>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値を下回っているものの、国民健康保険や介護保険等医療会計への繰出金が年々増加している。今後、水道事業や下水道事業などの使用料金の見直しをするなど健全化に努めるとともに国民健康保険料の適正化を図ることなどににより、普通会計の負担削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56</xdr:row>
      <xdr:rowOff>140716</xdr:rowOff>
    </xdr:to>
    <xdr:cxnSp macro="">
      <xdr:nvCxnSpPr>
        <xdr:cNvPr id="246" name="直線コネクタ 245"/>
        <xdr:cNvCxnSpPr/>
      </xdr:nvCxnSpPr>
      <xdr:spPr>
        <a:xfrm flipV="1">
          <a:off x="15671800" y="9723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140716</xdr:rowOff>
    </xdr:from>
    <xdr:to>
      <xdr:col>22</xdr:col>
      <xdr:colOff>565150</xdr:colOff>
      <xdr:row>56</xdr:row>
      <xdr:rowOff>140716</xdr:rowOff>
    </xdr:to>
    <xdr:cxnSp macro="">
      <xdr:nvCxnSpPr>
        <xdr:cNvPr id="249" name="直線コネクタ 248"/>
        <xdr:cNvCxnSpPr/>
      </xdr:nvCxnSpPr>
      <xdr:spPr>
        <a:xfrm>
          <a:off x="14782800" y="9741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140716</xdr:rowOff>
    </xdr:from>
    <xdr:to>
      <xdr:col>21</xdr:col>
      <xdr:colOff>361950</xdr:colOff>
      <xdr:row>56</xdr:row>
      <xdr:rowOff>145288</xdr:rowOff>
    </xdr:to>
    <xdr:cxnSp macro="">
      <xdr:nvCxnSpPr>
        <xdr:cNvPr id="252" name="直線コネクタ 251"/>
        <xdr:cNvCxnSpPr/>
      </xdr:nvCxnSpPr>
      <xdr:spPr>
        <a:xfrm flipV="1">
          <a:off x="13893800" y="9741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145288</xdr:rowOff>
    </xdr:to>
    <xdr:cxnSp macro="">
      <xdr:nvCxnSpPr>
        <xdr:cNvPr id="255" name="直線コネクタ 254"/>
        <xdr:cNvCxnSpPr/>
      </xdr:nvCxnSpPr>
      <xdr:spPr>
        <a:xfrm>
          <a:off x="13004800" y="9705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59" name="テキスト ボックス 258"/>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71628</xdr:rowOff>
    </xdr:from>
    <xdr:to>
      <xdr:col>24</xdr:col>
      <xdr:colOff>82550</xdr:colOff>
      <xdr:row>57</xdr:row>
      <xdr:rowOff>1778</xdr:rowOff>
    </xdr:to>
    <xdr:sp macro="" textlink="">
      <xdr:nvSpPr>
        <xdr:cNvPr id="265" name="円/楕円 264"/>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88155</xdr:rowOff>
    </xdr:from>
    <xdr:ext cx="762000" cy="259045"/>
    <xdr:sp macro="" textlink="">
      <xdr:nvSpPr>
        <xdr:cNvPr id="266" name="その他該当値テキスト"/>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89916</xdr:rowOff>
    </xdr:from>
    <xdr:to>
      <xdr:col>22</xdr:col>
      <xdr:colOff>615950</xdr:colOff>
      <xdr:row>57</xdr:row>
      <xdr:rowOff>20066</xdr:rowOff>
    </xdr:to>
    <xdr:sp macro="" textlink="">
      <xdr:nvSpPr>
        <xdr:cNvPr id="267" name="円/楕円 266"/>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68" name="テキスト ボックス 267"/>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89916</xdr:rowOff>
    </xdr:from>
    <xdr:to>
      <xdr:col>21</xdr:col>
      <xdr:colOff>412750</xdr:colOff>
      <xdr:row>57</xdr:row>
      <xdr:rowOff>20066</xdr:rowOff>
    </xdr:to>
    <xdr:sp macro="" textlink="">
      <xdr:nvSpPr>
        <xdr:cNvPr id="269" name="円/楕円 268"/>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70" name="テキスト ボックス 269"/>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94488</xdr:rowOff>
    </xdr:from>
    <xdr:to>
      <xdr:col>20</xdr:col>
      <xdr:colOff>209550</xdr:colOff>
      <xdr:row>57</xdr:row>
      <xdr:rowOff>24638</xdr:rowOff>
    </xdr:to>
    <xdr:sp macro="" textlink="">
      <xdr:nvSpPr>
        <xdr:cNvPr id="271" name="円/楕円 270"/>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34815</xdr:rowOff>
    </xdr:from>
    <xdr:ext cx="762000" cy="259045"/>
    <xdr:sp macro="" textlink="">
      <xdr:nvSpPr>
        <xdr:cNvPr id="272" name="テキスト ボックス 271"/>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3" name="円/楕円 272"/>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4" name="テキスト ボックス 273"/>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ごみ処理場建設負担金等芳賀広域事務組合への分担金が減少したことにより類似団体に近い水準となった。今後も各種団体への補助金については、事業の目的、効果、必要性を十分に検討し、効果が見込めない補助金は見直すなどして縮減に努めていく。特に国民健康保険財政調整交付金など社会保障関係経費は増加してきている。高齢化の進展により今後もこの傾向は続くことが見込まれるため、事業の見直しと健康増進等により、経費の縮減に努め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165862</xdr:rowOff>
    </xdr:to>
    <xdr:cxnSp macro="">
      <xdr:nvCxnSpPr>
        <xdr:cNvPr id="304" name="直線コネクタ 303"/>
        <xdr:cNvCxnSpPr/>
      </xdr:nvCxnSpPr>
      <xdr:spPr>
        <a:xfrm flipV="1">
          <a:off x="15671800" y="634949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165862</xdr:rowOff>
    </xdr:to>
    <xdr:cxnSp macro="">
      <xdr:nvCxnSpPr>
        <xdr:cNvPr id="307" name="直線コネクタ 306"/>
        <xdr:cNvCxnSpPr/>
      </xdr:nvCxnSpPr>
      <xdr:spPr>
        <a:xfrm>
          <a:off x="14782800" y="6299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154432</xdr:rowOff>
    </xdr:to>
    <xdr:cxnSp macro="">
      <xdr:nvCxnSpPr>
        <xdr:cNvPr id="310" name="直線コネクタ 309"/>
        <xdr:cNvCxnSpPr/>
      </xdr:nvCxnSpPr>
      <xdr:spPr>
        <a:xfrm flipV="1">
          <a:off x="13893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19558</xdr:rowOff>
    </xdr:to>
    <xdr:cxnSp macro="">
      <xdr:nvCxnSpPr>
        <xdr:cNvPr id="313" name="直線コネクタ 312"/>
        <xdr:cNvCxnSpPr/>
      </xdr:nvCxnSpPr>
      <xdr:spPr>
        <a:xfrm flipV="1">
          <a:off x="13004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3" name="円/楕円 322"/>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4"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115062</xdr:rowOff>
    </xdr:from>
    <xdr:to>
      <xdr:col>22</xdr:col>
      <xdr:colOff>615950</xdr:colOff>
      <xdr:row>38</xdr:row>
      <xdr:rowOff>45212</xdr:rowOff>
    </xdr:to>
    <xdr:sp macro="" textlink="">
      <xdr:nvSpPr>
        <xdr:cNvPr id="325" name="円/楕円 324"/>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29989</xdr:rowOff>
    </xdr:from>
    <xdr:ext cx="736600" cy="259045"/>
    <xdr:sp macro="" textlink="">
      <xdr:nvSpPr>
        <xdr:cNvPr id="326" name="テキスト ボックス 325"/>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7" name="円/楕円 326"/>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8" name="テキスト ボックス 327"/>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29" name="円/楕円 328"/>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0" name="テキスト ボックス 32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1" name="円/楕円 330"/>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80535</xdr:rowOff>
    </xdr:from>
    <xdr:ext cx="762000" cy="259045"/>
    <xdr:sp macro="" textlink="">
      <xdr:nvSpPr>
        <xdr:cNvPr id="332" name="テキスト ボックス 331"/>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公債費のピークを越え償還額が減少したことにより前年度に比べ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ポイント改善した。しかしながら今後、平成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年度実施の各小中学校の耐震工事や平成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年度実施の中心市街地拠点施設整備事業（ふみの森もてぎ）により公債費は増加する見込みである。今後は事業の見直しを積極的に行い新規町債発行抑制、公債費の縮減に努めていく。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117856</xdr:rowOff>
    </xdr:to>
    <xdr:cxnSp macro="">
      <xdr:nvCxnSpPr>
        <xdr:cNvPr id="362" name="直線コネクタ 361"/>
        <xdr:cNvCxnSpPr/>
      </xdr:nvCxnSpPr>
      <xdr:spPr>
        <a:xfrm flipV="1">
          <a:off x="3987800" y="13408661"/>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79</xdr:row>
      <xdr:rowOff>124713</xdr:rowOff>
    </xdr:to>
    <xdr:cxnSp macro="">
      <xdr:nvCxnSpPr>
        <xdr:cNvPr id="365" name="直線コネクタ 364"/>
        <xdr:cNvCxnSpPr/>
      </xdr:nvCxnSpPr>
      <xdr:spPr>
        <a:xfrm flipV="1">
          <a:off x="3098800" y="13490956"/>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79</xdr:row>
      <xdr:rowOff>124713</xdr:rowOff>
    </xdr:to>
    <xdr:cxnSp macro="">
      <xdr:nvCxnSpPr>
        <xdr:cNvPr id="368" name="直線コネクタ 367"/>
        <xdr:cNvCxnSpPr/>
      </xdr:nvCxnSpPr>
      <xdr:spPr>
        <a:xfrm>
          <a:off x="2209800" y="13481813"/>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21844</xdr:rowOff>
    </xdr:from>
    <xdr:to>
      <xdr:col>3</xdr:col>
      <xdr:colOff>142875</xdr:colOff>
      <xdr:row>78</xdr:row>
      <xdr:rowOff>108713</xdr:rowOff>
    </xdr:to>
    <xdr:cxnSp macro="">
      <xdr:nvCxnSpPr>
        <xdr:cNvPr id="371" name="直線コネクタ 370"/>
        <xdr:cNvCxnSpPr/>
      </xdr:nvCxnSpPr>
      <xdr:spPr>
        <a:xfrm>
          <a:off x="1320800" y="133949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75" name="テキスト ボックス 37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1" name="円/楕円 380"/>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2"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3" name="円/楕円 382"/>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4" name="テキスト ボックス 383"/>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73913</xdr:rowOff>
    </xdr:from>
    <xdr:to>
      <xdr:col>4</xdr:col>
      <xdr:colOff>396875</xdr:colOff>
      <xdr:row>80</xdr:row>
      <xdr:rowOff>4063</xdr:rowOff>
    </xdr:to>
    <xdr:sp macro="" textlink="">
      <xdr:nvSpPr>
        <xdr:cNvPr id="385" name="円/楕円 384"/>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160290</xdr:rowOff>
    </xdr:from>
    <xdr:ext cx="762000" cy="259045"/>
    <xdr:sp macro="" textlink="">
      <xdr:nvSpPr>
        <xdr:cNvPr id="386" name="テキスト ボックス 385"/>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87" name="円/楕円 386"/>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8" name="テキスト ボックス 387"/>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89" name="円/楕円 388"/>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90" name="テキスト ボックス 389"/>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公債費以外の比率は類似団体平均水準にある。今後はなお一層、事業の必要性や優先度を考慮して、財政を圧迫することのないよう、事務事業を遂行していく。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77</xdr:row>
      <xdr:rowOff>168911</xdr:rowOff>
    </xdr:to>
    <xdr:cxnSp macro="">
      <xdr:nvCxnSpPr>
        <xdr:cNvPr id="423" name="直線コネクタ 422"/>
        <xdr:cNvCxnSpPr/>
      </xdr:nvCxnSpPr>
      <xdr:spPr>
        <a:xfrm flipV="1">
          <a:off x="15671800" y="133286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77470</xdr:rowOff>
    </xdr:from>
    <xdr:to>
      <xdr:col>22</xdr:col>
      <xdr:colOff>565150</xdr:colOff>
      <xdr:row>77</xdr:row>
      <xdr:rowOff>168911</xdr:rowOff>
    </xdr:to>
    <xdr:cxnSp macro="">
      <xdr:nvCxnSpPr>
        <xdr:cNvPr id="426" name="直線コネクタ 425"/>
        <xdr:cNvCxnSpPr/>
      </xdr:nvCxnSpPr>
      <xdr:spPr>
        <a:xfrm>
          <a:off x="14782800" y="13279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77</xdr:row>
      <xdr:rowOff>77470</xdr:rowOff>
    </xdr:to>
    <xdr:cxnSp macro="">
      <xdr:nvCxnSpPr>
        <xdr:cNvPr id="429" name="直線コネクタ 428"/>
        <xdr:cNvCxnSpPr/>
      </xdr:nvCxnSpPr>
      <xdr:spPr>
        <a:xfrm>
          <a:off x="13893800" y="13187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76</xdr:row>
      <xdr:rowOff>165100</xdr:rowOff>
    </xdr:to>
    <xdr:cxnSp macro="">
      <xdr:nvCxnSpPr>
        <xdr:cNvPr id="432" name="直線コネクタ 431"/>
        <xdr:cNvCxnSpPr/>
      </xdr:nvCxnSpPr>
      <xdr:spPr>
        <a:xfrm flipV="1">
          <a:off x="13004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36" name="テキスト ボックス 435"/>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42" name="円/楕円 441"/>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48277</xdr:rowOff>
    </xdr:from>
    <xdr:ext cx="762000" cy="259045"/>
    <xdr:sp macro="" textlink="">
      <xdr:nvSpPr>
        <xdr:cNvPr id="443" name="公債費以外該当値テキスト"/>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44" name="円/楕円 443"/>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45" name="テキスト ボックス 444"/>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26670</xdr:rowOff>
    </xdr:from>
    <xdr:to>
      <xdr:col>21</xdr:col>
      <xdr:colOff>412750</xdr:colOff>
      <xdr:row>77</xdr:row>
      <xdr:rowOff>128270</xdr:rowOff>
    </xdr:to>
    <xdr:sp macro="" textlink="">
      <xdr:nvSpPr>
        <xdr:cNvPr id="446" name="円/楕円 445"/>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47" name="テキスト ボックス 446"/>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106680</xdr:rowOff>
    </xdr:from>
    <xdr:to>
      <xdr:col>20</xdr:col>
      <xdr:colOff>209550</xdr:colOff>
      <xdr:row>77</xdr:row>
      <xdr:rowOff>36830</xdr:rowOff>
    </xdr:to>
    <xdr:sp macro="" textlink="">
      <xdr:nvSpPr>
        <xdr:cNvPr id="448" name="円/楕円 447"/>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49" name="テキスト ボックス 448"/>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0" name="円/楕円 449"/>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51" name="テキスト ボックス 450"/>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栃木県茂木町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136080</xdr:rowOff>
    </xdr:from>
    <xdr:to>
      <xdr:col>4</xdr:col>
      <xdr:colOff>1117600</xdr:colOff>
      <xdr:row>18</xdr:row>
      <xdr:rowOff>85357</xdr:rowOff>
    </xdr:to>
    <xdr:cxnSp macro="">
      <xdr:nvCxnSpPr>
        <xdr:cNvPr id="50" name="直線コネクタ 49"/>
        <xdr:cNvCxnSpPr/>
      </xdr:nvCxnSpPr>
      <xdr:spPr bwMode="auto">
        <a:xfrm flipV="1">
          <a:off x="5003800" y="3098355"/>
          <a:ext cx="647700" cy="120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120857</xdr:rowOff>
    </xdr:from>
    <xdr:ext cx="762000" cy="259045"/>
    <xdr:sp macro="" textlink="">
      <xdr:nvSpPr>
        <xdr:cNvPr id="51" name="人口1人当たり決算額の推移平均値テキスト130"/>
        <xdr:cNvSpPr txBox="1"/>
      </xdr:nvSpPr>
      <xdr:spPr>
        <a:xfrm>
          <a:off x="5740400" y="3083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23647</xdr:rowOff>
    </xdr:from>
    <xdr:to>
      <xdr:col>4</xdr:col>
      <xdr:colOff>469900</xdr:colOff>
      <xdr:row>18</xdr:row>
      <xdr:rowOff>85357</xdr:rowOff>
    </xdr:to>
    <xdr:cxnSp macro="">
      <xdr:nvCxnSpPr>
        <xdr:cNvPr id="53" name="直線コネクタ 52"/>
        <xdr:cNvCxnSpPr/>
      </xdr:nvCxnSpPr>
      <xdr:spPr bwMode="auto">
        <a:xfrm>
          <a:off x="4305300" y="3157372"/>
          <a:ext cx="698500" cy="61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6655</xdr:rowOff>
    </xdr:from>
    <xdr:to>
      <xdr:col>3</xdr:col>
      <xdr:colOff>904875</xdr:colOff>
      <xdr:row>18</xdr:row>
      <xdr:rowOff>23647</xdr:rowOff>
    </xdr:to>
    <xdr:cxnSp macro="">
      <xdr:nvCxnSpPr>
        <xdr:cNvPr id="56" name="直線コネクタ 55"/>
        <xdr:cNvCxnSpPr/>
      </xdr:nvCxnSpPr>
      <xdr:spPr bwMode="auto">
        <a:xfrm>
          <a:off x="3606800" y="3140380"/>
          <a:ext cx="698500" cy="1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125768</xdr:rowOff>
    </xdr:from>
    <xdr:to>
      <xdr:col>3</xdr:col>
      <xdr:colOff>206375</xdr:colOff>
      <xdr:row>18</xdr:row>
      <xdr:rowOff>6655</xdr:rowOff>
    </xdr:to>
    <xdr:cxnSp macro="">
      <xdr:nvCxnSpPr>
        <xdr:cNvPr id="59" name="直線コネクタ 58"/>
        <xdr:cNvCxnSpPr/>
      </xdr:nvCxnSpPr>
      <xdr:spPr bwMode="auto">
        <a:xfrm>
          <a:off x="2908300" y="3088043"/>
          <a:ext cx="698500" cy="52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93459</xdr:rowOff>
    </xdr:from>
    <xdr:to>
      <xdr:col>2</xdr:col>
      <xdr:colOff>692150</xdr:colOff>
      <xdr:row>18</xdr:row>
      <xdr:rowOff>23609</xdr:rowOff>
    </xdr:to>
    <xdr:sp macro="" textlink="">
      <xdr:nvSpPr>
        <xdr:cNvPr id="62" name="フローチャート : 判断 61"/>
        <xdr:cNvSpPr/>
      </xdr:nvSpPr>
      <xdr:spPr bwMode="auto">
        <a:xfrm>
          <a:off x="2857500" y="3055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8386</xdr:rowOff>
    </xdr:from>
    <xdr:ext cx="762000" cy="259045"/>
    <xdr:sp macro="" textlink="">
      <xdr:nvSpPr>
        <xdr:cNvPr id="63" name="テキスト ボックス 62"/>
        <xdr:cNvSpPr txBox="1"/>
      </xdr:nvSpPr>
      <xdr:spPr>
        <a:xfrm>
          <a:off x="2527300" y="314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85280</xdr:rowOff>
    </xdr:from>
    <xdr:to>
      <xdr:col>5</xdr:col>
      <xdr:colOff>34925</xdr:colOff>
      <xdr:row>18</xdr:row>
      <xdr:rowOff>15430</xdr:rowOff>
    </xdr:to>
    <xdr:sp macro="" textlink="">
      <xdr:nvSpPr>
        <xdr:cNvPr id="69" name="円/楕円 68"/>
        <xdr:cNvSpPr/>
      </xdr:nvSpPr>
      <xdr:spPr bwMode="auto">
        <a:xfrm>
          <a:off x="5600700" y="304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101807</xdr:rowOff>
    </xdr:from>
    <xdr:ext cx="762000" cy="259045"/>
    <xdr:sp macro="" textlink="">
      <xdr:nvSpPr>
        <xdr:cNvPr id="70" name="人口1人当たり決算額の推移該当値テキスト130"/>
        <xdr:cNvSpPr txBox="1"/>
      </xdr:nvSpPr>
      <xdr:spPr>
        <a:xfrm>
          <a:off x="5740400" y="289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34557</xdr:rowOff>
    </xdr:from>
    <xdr:to>
      <xdr:col>4</xdr:col>
      <xdr:colOff>520700</xdr:colOff>
      <xdr:row>18</xdr:row>
      <xdr:rowOff>136157</xdr:rowOff>
    </xdr:to>
    <xdr:sp macro="" textlink="">
      <xdr:nvSpPr>
        <xdr:cNvPr id="71" name="円/楕円 70"/>
        <xdr:cNvSpPr/>
      </xdr:nvSpPr>
      <xdr:spPr bwMode="auto">
        <a:xfrm>
          <a:off x="4953000" y="316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120934</xdr:rowOff>
    </xdr:from>
    <xdr:ext cx="736600" cy="259045"/>
    <xdr:sp macro="" textlink="">
      <xdr:nvSpPr>
        <xdr:cNvPr id="72" name="テキスト ボックス 71"/>
        <xdr:cNvSpPr txBox="1"/>
      </xdr:nvSpPr>
      <xdr:spPr>
        <a:xfrm>
          <a:off x="4622800" y="325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144297</xdr:rowOff>
    </xdr:from>
    <xdr:to>
      <xdr:col>3</xdr:col>
      <xdr:colOff>955675</xdr:colOff>
      <xdr:row>18</xdr:row>
      <xdr:rowOff>74447</xdr:rowOff>
    </xdr:to>
    <xdr:sp macro="" textlink="">
      <xdr:nvSpPr>
        <xdr:cNvPr id="73" name="円/楕円 72"/>
        <xdr:cNvSpPr/>
      </xdr:nvSpPr>
      <xdr:spPr bwMode="auto">
        <a:xfrm>
          <a:off x="4254500" y="310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59224</xdr:rowOff>
    </xdr:from>
    <xdr:ext cx="762000" cy="259045"/>
    <xdr:sp macro="" textlink="">
      <xdr:nvSpPr>
        <xdr:cNvPr id="74" name="テキスト ボックス 73"/>
        <xdr:cNvSpPr txBox="1"/>
      </xdr:nvSpPr>
      <xdr:spPr>
        <a:xfrm>
          <a:off x="3924300" y="319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91,388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127305</xdr:rowOff>
    </xdr:from>
    <xdr:to>
      <xdr:col>3</xdr:col>
      <xdr:colOff>257175</xdr:colOff>
      <xdr:row>18</xdr:row>
      <xdr:rowOff>57455</xdr:rowOff>
    </xdr:to>
    <xdr:sp macro="" textlink="">
      <xdr:nvSpPr>
        <xdr:cNvPr id="75" name="円/楕円 74"/>
        <xdr:cNvSpPr/>
      </xdr:nvSpPr>
      <xdr:spPr bwMode="auto">
        <a:xfrm>
          <a:off x="3556000" y="308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42232</xdr:rowOff>
    </xdr:from>
    <xdr:ext cx="762000" cy="259045"/>
    <xdr:sp macro="" textlink="">
      <xdr:nvSpPr>
        <xdr:cNvPr id="76" name="テキスト ボックス 75"/>
        <xdr:cNvSpPr txBox="1"/>
      </xdr:nvSpPr>
      <xdr:spPr>
        <a:xfrm>
          <a:off x="3225800" y="317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74968</xdr:rowOff>
    </xdr:from>
    <xdr:to>
      <xdr:col>2</xdr:col>
      <xdr:colOff>692150</xdr:colOff>
      <xdr:row>18</xdr:row>
      <xdr:rowOff>5118</xdr:rowOff>
    </xdr:to>
    <xdr:sp macro="" textlink="">
      <xdr:nvSpPr>
        <xdr:cNvPr id="77" name="円/楕円 76"/>
        <xdr:cNvSpPr/>
      </xdr:nvSpPr>
      <xdr:spPr bwMode="auto">
        <a:xfrm>
          <a:off x="2857500" y="303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15295</xdr:rowOff>
    </xdr:from>
    <xdr:ext cx="762000" cy="259045"/>
    <xdr:sp macro="" textlink="">
      <xdr:nvSpPr>
        <xdr:cNvPr id="78" name="テキスト ボックス 77"/>
        <xdr:cNvSpPr txBox="1"/>
      </xdr:nvSpPr>
      <xdr:spPr>
        <a:xfrm>
          <a:off x="2527300" y="280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184036</xdr:rowOff>
    </xdr:from>
    <xdr:to>
      <xdr:col>4</xdr:col>
      <xdr:colOff>1117600</xdr:colOff>
      <xdr:row>35</xdr:row>
      <xdr:rowOff>278699</xdr:rowOff>
    </xdr:to>
    <xdr:cxnSp macro="">
      <xdr:nvCxnSpPr>
        <xdr:cNvPr id="110" name="直線コネクタ 109"/>
        <xdr:cNvCxnSpPr/>
      </xdr:nvCxnSpPr>
      <xdr:spPr bwMode="auto">
        <a:xfrm>
          <a:off x="5003800" y="6794386"/>
          <a:ext cx="647700" cy="9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295707</xdr:rowOff>
    </xdr:from>
    <xdr:to>
      <xdr:col>4</xdr:col>
      <xdr:colOff>469900</xdr:colOff>
      <xdr:row>35</xdr:row>
      <xdr:rowOff>184036</xdr:rowOff>
    </xdr:to>
    <xdr:cxnSp macro="">
      <xdr:nvCxnSpPr>
        <xdr:cNvPr id="113" name="直線コネクタ 112"/>
        <xdr:cNvCxnSpPr/>
      </xdr:nvCxnSpPr>
      <xdr:spPr bwMode="auto">
        <a:xfrm>
          <a:off x="4305300" y="6563157"/>
          <a:ext cx="698500" cy="23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295707</xdr:rowOff>
    </xdr:from>
    <xdr:to>
      <xdr:col>3</xdr:col>
      <xdr:colOff>904875</xdr:colOff>
      <xdr:row>35</xdr:row>
      <xdr:rowOff>165702</xdr:rowOff>
    </xdr:to>
    <xdr:cxnSp macro="">
      <xdr:nvCxnSpPr>
        <xdr:cNvPr id="116" name="直線コネクタ 115"/>
        <xdr:cNvCxnSpPr/>
      </xdr:nvCxnSpPr>
      <xdr:spPr bwMode="auto">
        <a:xfrm flipV="1">
          <a:off x="3606800" y="6563157"/>
          <a:ext cx="698500" cy="21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165702</xdr:rowOff>
    </xdr:from>
    <xdr:to>
      <xdr:col>3</xdr:col>
      <xdr:colOff>206375</xdr:colOff>
      <xdr:row>35</xdr:row>
      <xdr:rowOff>190643</xdr:rowOff>
    </xdr:to>
    <xdr:cxnSp macro="">
      <xdr:nvCxnSpPr>
        <xdr:cNvPr id="119" name="直線コネクタ 118"/>
        <xdr:cNvCxnSpPr/>
      </xdr:nvCxnSpPr>
      <xdr:spPr bwMode="auto">
        <a:xfrm flipV="1">
          <a:off x="2908300" y="6776052"/>
          <a:ext cx="698500" cy="24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2" name="フローチャート : 判断 121"/>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170512</xdr:rowOff>
    </xdr:from>
    <xdr:ext cx="762000" cy="259045"/>
    <xdr:sp macro="" textlink="">
      <xdr:nvSpPr>
        <xdr:cNvPr id="123" name="テキスト ボックス 122"/>
        <xdr:cNvSpPr txBox="1"/>
      </xdr:nvSpPr>
      <xdr:spPr>
        <a:xfrm>
          <a:off x="2527300" y="643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227899</xdr:rowOff>
    </xdr:from>
    <xdr:to>
      <xdr:col>5</xdr:col>
      <xdr:colOff>34925</xdr:colOff>
      <xdr:row>35</xdr:row>
      <xdr:rowOff>329499</xdr:rowOff>
    </xdr:to>
    <xdr:sp macro="" textlink="">
      <xdr:nvSpPr>
        <xdr:cNvPr id="129" name="円/楕円 128"/>
        <xdr:cNvSpPr/>
      </xdr:nvSpPr>
      <xdr:spPr bwMode="auto">
        <a:xfrm>
          <a:off x="5600700" y="683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72976</xdr:rowOff>
    </xdr:from>
    <xdr:ext cx="762000" cy="259045"/>
    <xdr:sp macro="" textlink="">
      <xdr:nvSpPr>
        <xdr:cNvPr id="130" name="人口1人当たり決算額の推移該当値テキスト445"/>
        <xdr:cNvSpPr txBox="1"/>
      </xdr:nvSpPr>
      <xdr:spPr>
        <a:xfrm>
          <a:off x="5740400" y="668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133236</xdr:rowOff>
    </xdr:from>
    <xdr:to>
      <xdr:col>4</xdr:col>
      <xdr:colOff>520700</xdr:colOff>
      <xdr:row>35</xdr:row>
      <xdr:rowOff>234836</xdr:rowOff>
    </xdr:to>
    <xdr:sp macro="" textlink="">
      <xdr:nvSpPr>
        <xdr:cNvPr id="131" name="円/楕円 130"/>
        <xdr:cNvSpPr/>
      </xdr:nvSpPr>
      <xdr:spPr bwMode="auto">
        <a:xfrm>
          <a:off x="4953000" y="674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245013</xdr:rowOff>
    </xdr:from>
    <xdr:ext cx="736600" cy="259045"/>
    <xdr:sp macro="" textlink="">
      <xdr:nvSpPr>
        <xdr:cNvPr id="132" name="テキスト ボックス 131"/>
        <xdr:cNvSpPr txBox="1"/>
      </xdr:nvSpPr>
      <xdr:spPr>
        <a:xfrm>
          <a:off x="4622800" y="651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244907</xdr:rowOff>
    </xdr:from>
    <xdr:to>
      <xdr:col>3</xdr:col>
      <xdr:colOff>955675</xdr:colOff>
      <xdr:row>35</xdr:row>
      <xdr:rowOff>3607</xdr:rowOff>
    </xdr:to>
    <xdr:sp macro="" textlink="">
      <xdr:nvSpPr>
        <xdr:cNvPr id="133" name="円/楕円 132"/>
        <xdr:cNvSpPr/>
      </xdr:nvSpPr>
      <xdr:spPr bwMode="auto">
        <a:xfrm>
          <a:off x="4254500" y="651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13784</xdr:rowOff>
    </xdr:from>
    <xdr:ext cx="762000" cy="259045"/>
    <xdr:sp macro="" textlink="">
      <xdr:nvSpPr>
        <xdr:cNvPr id="134" name="テキスト ボックス 133"/>
        <xdr:cNvSpPr txBox="1"/>
      </xdr:nvSpPr>
      <xdr:spPr>
        <a:xfrm>
          <a:off x="3924300" y="62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114902</xdr:rowOff>
    </xdr:from>
    <xdr:to>
      <xdr:col>3</xdr:col>
      <xdr:colOff>257175</xdr:colOff>
      <xdr:row>35</xdr:row>
      <xdr:rowOff>216502</xdr:rowOff>
    </xdr:to>
    <xdr:sp macro="" textlink="">
      <xdr:nvSpPr>
        <xdr:cNvPr id="135" name="円/楕円 134"/>
        <xdr:cNvSpPr/>
      </xdr:nvSpPr>
      <xdr:spPr bwMode="auto">
        <a:xfrm>
          <a:off x="3556000" y="672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226679</xdr:rowOff>
    </xdr:from>
    <xdr:ext cx="762000" cy="259045"/>
    <xdr:sp macro="" textlink="">
      <xdr:nvSpPr>
        <xdr:cNvPr id="136" name="テキスト ボックス 135"/>
        <xdr:cNvSpPr txBox="1"/>
      </xdr:nvSpPr>
      <xdr:spPr>
        <a:xfrm>
          <a:off x="3225800" y="649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139843</xdr:rowOff>
    </xdr:from>
    <xdr:to>
      <xdr:col>2</xdr:col>
      <xdr:colOff>692150</xdr:colOff>
      <xdr:row>35</xdr:row>
      <xdr:rowOff>241443</xdr:rowOff>
    </xdr:to>
    <xdr:sp macro="" textlink="">
      <xdr:nvSpPr>
        <xdr:cNvPr id="137" name="円/楕円 136"/>
        <xdr:cNvSpPr/>
      </xdr:nvSpPr>
      <xdr:spPr bwMode="auto">
        <a:xfrm>
          <a:off x="2857500" y="675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226220</xdr:rowOff>
    </xdr:from>
    <xdr:ext cx="762000" cy="259045"/>
    <xdr:sp macro="" textlink="">
      <xdr:nvSpPr>
        <xdr:cNvPr id="138" name="テキスト ボックス 137"/>
        <xdr:cNvSpPr txBox="1"/>
      </xdr:nvSpPr>
      <xdr:spPr>
        <a:xfrm>
          <a:off x="2527300" y="683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ja-JP" altLang="en-US" sz="1300" b="0" i="0" u="none" strike="noStrike" baseline="0" smtClean="0">
              <a:solidFill>
                <a:srgbClr val="000000"/>
              </a:solidFill>
              <a:latin typeface="ＭＳ"/>
            </a:rPr>
            <a:t>財政調整基金については、中期的な見通しのもとに，決算剰余金を中心に積み立てるとともに，必要最低水準の取り崩しに努めている。平成</a:t>
          </a:r>
          <a:r>
            <a:rPr lang="en-US" altLang="ja-JP" sz="1300" b="0" i="0" u="none" strike="noStrike" baseline="0" smtClean="0">
              <a:solidFill>
                <a:srgbClr val="000000"/>
              </a:solidFill>
              <a:latin typeface="ＭＳ"/>
            </a:rPr>
            <a:t>26</a:t>
          </a:r>
          <a:r>
            <a:rPr lang="ja-JP" altLang="en-US" sz="1300" b="0" i="0" u="none" strike="noStrike" baseline="0" smtClean="0">
              <a:solidFill>
                <a:srgbClr val="000000"/>
              </a:solidFill>
              <a:latin typeface="ＭＳ"/>
            </a:rPr>
            <a:t>年度は景気回復による町税の増収（前年度比</a:t>
          </a:r>
          <a:r>
            <a:rPr lang="en-US" altLang="ja-JP" sz="1300" b="0" i="0" u="none" strike="noStrike" baseline="0" smtClean="0">
              <a:solidFill>
                <a:srgbClr val="000000"/>
              </a:solidFill>
              <a:latin typeface="ＭＳ"/>
            </a:rPr>
            <a:t>+48</a:t>
          </a:r>
          <a:r>
            <a:rPr lang="ja-JP" altLang="en-US" sz="1300" b="0" i="0" u="none" strike="noStrike" baseline="0" smtClean="0">
              <a:solidFill>
                <a:srgbClr val="000000"/>
              </a:solidFill>
              <a:latin typeface="ＭＳ"/>
            </a:rPr>
            <a:t>百万円）や事業見直しなどが成功し，最終的には積立額が取崩し額を上回ったため増額（前年度比＋</a:t>
          </a:r>
          <a:r>
            <a:rPr lang="en-US" altLang="ja-JP" sz="1300" b="0" i="0" u="none" strike="noStrike" baseline="0" smtClean="0">
              <a:solidFill>
                <a:srgbClr val="000000"/>
              </a:solidFill>
              <a:latin typeface="ＭＳ"/>
            </a:rPr>
            <a:t>48</a:t>
          </a:r>
          <a:r>
            <a:rPr lang="ja-JP" altLang="en-US" sz="1300" b="0" i="0" u="none" strike="noStrike" baseline="0" smtClean="0">
              <a:solidFill>
                <a:srgbClr val="000000"/>
              </a:solidFill>
              <a:latin typeface="ＭＳ"/>
            </a:rPr>
            <a:t>百万円）となった。 </a:t>
          </a:r>
        </a:p>
        <a:p>
          <a:pPr algn="just"/>
          <a:r>
            <a:rPr lang="ja-JP" altLang="en-US" sz="1300" b="0" i="0" u="none" strike="noStrike" baseline="0" smtClean="0">
              <a:solidFill>
                <a:srgbClr val="000000"/>
              </a:solidFill>
              <a:latin typeface="ＭＳ"/>
            </a:rPr>
            <a:t>実質収支については，平成</a:t>
          </a:r>
          <a:r>
            <a:rPr lang="en-US" altLang="ja-JP" sz="1300" b="0" i="0" u="none" strike="noStrike" baseline="0" smtClean="0">
              <a:solidFill>
                <a:srgbClr val="000000"/>
              </a:solidFill>
              <a:latin typeface="ＭＳ"/>
            </a:rPr>
            <a:t>25</a:t>
          </a:r>
          <a:r>
            <a:rPr lang="ja-JP" altLang="en-US" sz="1300" b="0" i="0" u="none" strike="noStrike" baseline="0" smtClean="0">
              <a:solidFill>
                <a:srgbClr val="000000"/>
              </a:solidFill>
              <a:latin typeface="ＭＳ"/>
            </a:rPr>
            <a:t>年度までほぼ横ばいを推移していたが，平成</a:t>
          </a:r>
          <a:r>
            <a:rPr lang="en-US" altLang="ja-JP" sz="1300" b="0" i="0" u="none" strike="noStrike" baseline="0" smtClean="0">
              <a:solidFill>
                <a:srgbClr val="000000"/>
              </a:solidFill>
              <a:latin typeface="ＭＳ"/>
            </a:rPr>
            <a:t>26</a:t>
          </a:r>
          <a:r>
            <a:rPr lang="ja-JP" altLang="en-US" sz="1300" b="0" i="0" u="none" strike="noStrike" baseline="0" smtClean="0">
              <a:solidFill>
                <a:srgbClr val="000000"/>
              </a:solidFill>
              <a:latin typeface="ＭＳ"/>
            </a:rPr>
            <a:t>年度は，町税収入の増収等や特別会計への繰出金の縮減などにより改善している。 </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各会計単位とも連結後においても、赤字が発生している会計はない。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標準財政規模比で平成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は一般会計においては税収の増や補助費などの歳出の減少により黒字額が増加した。水道事業会計は簡易水道事業会計と統合されたことにより事務の効率化が図られ収支が改善された。国民健康保険特別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年度においては事業の見直しなどにより黒字幅が増加したが、平成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年度は医療費負担の増加などにより黒字幅が減少した。連結実質黒字額は全体的には増加したが今後も医療会計などを中心に減少が見込まれるので健康増進などに注意して医療費の抑制に努めていく。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ピークを過ぎ減少しているが今後中心市街地拠点施設整備事業に係る元利償還金の増加が見込まれるので、普通交付税への参入率が有利な過疎対策事業債を中心に借入をおこないながら、事業の必要性や優先度を考慮し、新規発行を抑制し、健全な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かかる公営企業債等繰入見込額は、ゆるやかに減少しているが、地方債の現在高が増加傾向にある。今後は充当可能基金積み増しと、地方債の新規発行を抑制することで、健全な財政運営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7697153</v>
      </c>
      <c r="BO4" s="379"/>
      <c r="BP4" s="379"/>
      <c r="BQ4" s="379"/>
      <c r="BR4" s="379"/>
      <c r="BS4" s="379"/>
      <c r="BT4" s="379"/>
      <c r="BU4" s="380"/>
      <c r="BV4" s="378">
        <v>7876124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12.1</v>
      </c>
      <c r="CU4" s="556"/>
      <c r="CV4" s="556"/>
      <c r="CW4" s="556"/>
      <c r="CX4" s="556"/>
      <c r="CY4" s="556"/>
      <c r="CZ4" s="556"/>
      <c r="DA4" s="557"/>
      <c r="DB4" s="555">
        <v>10</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7125377</v>
      </c>
      <c r="BO5" s="384"/>
      <c r="BP5" s="384"/>
      <c r="BQ5" s="384"/>
      <c r="BR5" s="384"/>
      <c r="BS5" s="384"/>
      <c r="BT5" s="384"/>
      <c r="BU5" s="385"/>
      <c r="BV5" s="383">
        <v>7425424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89.5</v>
      </c>
      <c r="CU5" s="354"/>
      <c r="CV5" s="354"/>
      <c r="CW5" s="354"/>
      <c r="CX5" s="354"/>
      <c r="CY5" s="354"/>
      <c r="CZ5" s="354"/>
      <c r="DA5" s="355"/>
      <c r="DB5" s="353">
        <v>92.4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571776</v>
      </c>
      <c r="BO6" s="384"/>
      <c r="BP6" s="384"/>
      <c r="BQ6" s="384"/>
      <c r="BR6" s="384"/>
      <c r="BS6" s="384"/>
      <c r="BT6" s="384"/>
      <c r="BU6" s="385"/>
      <c r="BV6" s="383">
        <v>450700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v>
      </c>
      <c r="CU6" s="530"/>
      <c r="CV6" s="530"/>
      <c r="CW6" s="530"/>
      <c r="CX6" s="530"/>
      <c r="CY6" s="530"/>
      <c r="CZ6" s="530"/>
      <c r="DA6" s="531"/>
      <c r="DB6" s="529">
        <v>99.8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35961</v>
      </c>
      <c r="BO7" s="384"/>
      <c r="BP7" s="384"/>
      <c r="BQ7" s="384"/>
      <c r="BR7" s="384"/>
      <c r="BS7" s="384"/>
      <c r="BT7" s="384"/>
      <c r="BU7" s="385"/>
      <c r="BV7" s="383">
        <v>5208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4411143</v>
      </c>
      <c r="CU7" s="384"/>
      <c r="CV7" s="384"/>
      <c r="CW7" s="384"/>
      <c r="CX7" s="384"/>
      <c r="CY7" s="384"/>
      <c r="CZ7" s="384"/>
      <c r="DA7" s="385"/>
      <c r="DB7" s="383">
        <v>4436747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535815</v>
      </c>
      <c r="BO8" s="384"/>
      <c r="BP8" s="384"/>
      <c r="BQ8" s="384"/>
      <c r="BR8" s="384"/>
      <c r="BS8" s="384"/>
      <c r="BT8" s="384"/>
      <c r="BU8" s="385"/>
      <c r="BV8" s="383">
        <v>445492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0.41</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15018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90323</v>
      </c>
      <c r="BO9" s="384"/>
      <c r="BP9" s="384"/>
      <c r="BQ9" s="384"/>
      <c r="BR9" s="384"/>
      <c r="BS9" s="384"/>
      <c r="BT9" s="384"/>
      <c r="BU9" s="385"/>
      <c r="BV9" s="383">
        <v>-27333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15.6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16403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211490</v>
      </c>
      <c r="BO10" s="384"/>
      <c r="BP10" s="384"/>
      <c r="BQ10" s="384"/>
      <c r="BR10" s="384"/>
      <c r="BS10" s="384"/>
      <c r="BT10" s="384"/>
      <c r="BU10" s="385"/>
      <c r="BV10" s="383">
        <v>257245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14251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163512</v>
      </c>
      <c r="BO12" s="384"/>
      <c r="BP12" s="384"/>
      <c r="BQ12" s="384"/>
      <c r="BR12" s="384"/>
      <c r="BS12" s="384"/>
      <c r="BT12" s="384"/>
      <c r="BU12" s="385"/>
      <c r="BV12" s="383">
        <v>167333</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14189</v>
      </c>
      <c r="S13" s="485"/>
      <c r="T13" s="485"/>
      <c r="U13" s="485"/>
      <c r="V13" s="486"/>
      <c r="W13" s="472" t="s">
        <v>124</v>
      </c>
      <c r="X13" s="396"/>
      <c r="Y13" s="396"/>
      <c r="Z13" s="396"/>
      <c r="AA13" s="396"/>
      <c r="AB13" s="397"/>
      <c r="AC13" s="359">
        <v>890</v>
      </c>
      <c r="AD13" s="360"/>
      <c r="AE13" s="360"/>
      <c r="AF13" s="360"/>
      <c r="AG13" s="361"/>
      <c r="AH13" s="359">
        <v>1440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138301</v>
      </c>
      <c r="BO13" s="384"/>
      <c r="BP13" s="384"/>
      <c r="BQ13" s="384"/>
      <c r="BR13" s="384"/>
      <c r="BS13" s="384"/>
      <c r="BT13" s="384"/>
      <c r="BU13" s="385"/>
      <c r="BV13" s="383">
        <v>62579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12.5</v>
      </c>
      <c r="CU13" s="354"/>
      <c r="CV13" s="354"/>
      <c r="CW13" s="354"/>
      <c r="CX13" s="354"/>
      <c r="CY13" s="354"/>
      <c r="CZ13" s="354"/>
      <c r="DA13" s="355"/>
      <c r="DB13" s="353">
        <v>13.2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14565</v>
      </c>
      <c r="S14" s="485"/>
      <c r="T14" s="485"/>
      <c r="U14" s="485"/>
      <c r="V14" s="486"/>
      <c r="W14" s="487"/>
      <c r="X14" s="399"/>
      <c r="Y14" s="399"/>
      <c r="Z14" s="399"/>
      <c r="AA14" s="399"/>
      <c r="AB14" s="400"/>
      <c r="AC14" s="477">
        <v>12.4</v>
      </c>
      <c r="AD14" s="478"/>
      <c r="AE14" s="478"/>
      <c r="AF14" s="478"/>
      <c r="AG14" s="479"/>
      <c r="AH14" s="477">
        <v>16.7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69.7</v>
      </c>
      <c r="CU14" s="456"/>
      <c r="CV14" s="456"/>
      <c r="CW14" s="456"/>
      <c r="CX14" s="456"/>
      <c r="CY14" s="456"/>
      <c r="CZ14" s="456"/>
      <c r="DA14" s="457"/>
      <c r="DB14" s="488">
        <v>75.5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14505</v>
      </c>
      <c r="S15" s="485"/>
      <c r="T15" s="485"/>
      <c r="U15" s="485"/>
      <c r="V15" s="486"/>
      <c r="W15" s="472" t="s">
        <v>131</v>
      </c>
      <c r="X15" s="396"/>
      <c r="Y15" s="396"/>
      <c r="Z15" s="396"/>
      <c r="AA15" s="396"/>
      <c r="AB15" s="397"/>
      <c r="AC15" s="359">
        <v>2229</v>
      </c>
      <c r="AD15" s="360"/>
      <c r="AE15" s="360"/>
      <c r="AF15" s="360"/>
      <c r="AG15" s="361"/>
      <c r="AH15" s="359">
        <v>2981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1519427</v>
      </c>
      <c r="BO15" s="379"/>
      <c r="BP15" s="379"/>
      <c r="BQ15" s="379"/>
      <c r="BR15" s="379"/>
      <c r="BS15" s="379"/>
      <c r="BT15" s="379"/>
      <c r="BU15" s="380"/>
      <c r="BV15" s="378">
        <v>1498705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v>
      </c>
      <c r="AD16" s="478"/>
      <c r="AE16" s="478"/>
      <c r="AF16" s="478"/>
      <c r="AG16" s="479"/>
      <c r="AH16" s="477">
        <v>34.5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3692582</v>
      </c>
      <c r="BO16" s="384"/>
      <c r="BP16" s="384"/>
      <c r="BQ16" s="384"/>
      <c r="BR16" s="384"/>
      <c r="BS16" s="384"/>
      <c r="BT16" s="384"/>
      <c r="BU16" s="385"/>
      <c r="BV16" s="383">
        <v>3697148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4066</v>
      </c>
      <c r="AD17" s="360"/>
      <c r="AE17" s="360"/>
      <c r="AF17" s="360"/>
      <c r="AG17" s="361"/>
      <c r="AH17" s="359">
        <v>4183</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1937090</v>
      </c>
      <c r="BO17" s="384"/>
      <c r="BP17" s="384"/>
      <c r="BQ17" s="384"/>
      <c r="BR17" s="384"/>
      <c r="BS17" s="384"/>
      <c r="BT17" s="384"/>
      <c r="BU17" s="385"/>
      <c r="BV17" s="383">
        <v>1914717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172.69</v>
      </c>
      <c r="M18" s="448"/>
      <c r="N18" s="448"/>
      <c r="O18" s="448"/>
      <c r="P18" s="448"/>
      <c r="Q18" s="448"/>
      <c r="R18" s="449"/>
      <c r="S18" s="449"/>
      <c r="T18" s="449"/>
      <c r="U18" s="449"/>
      <c r="V18" s="450"/>
      <c r="W18" s="464"/>
      <c r="X18" s="465"/>
      <c r="Y18" s="465"/>
      <c r="Z18" s="465"/>
      <c r="AA18" s="465"/>
      <c r="AB18" s="473"/>
      <c r="AC18" s="347">
        <v>56.6</v>
      </c>
      <c r="AD18" s="348"/>
      <c r="AE18" s="348"/>
      <c r="AF18" s="348"/>
      <c r="AG18" s="451"/>
      <c r="AH18" s="347">
        <v>48.5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3957467</v>
      </c>
      <c r="BO18" s="384"/>
      <c r="BP18" s="384"/>
      <c r="BQ18" s="384"/>
      <c r="BR18" s="384"/>
      <c r="BS18" s="384"/>
      <c r="BT18" s="384"/>
      <c r="BU18" s="385"/>
      <c r="BV18" s="383">
        <v>4082740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87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5411697</v>
      </c>
      <c r="BO19" s="384"/>
      <c r="BP19" s="384"/>
      <c r="BQ19" s="384"/>
      <c r="BR19" s="384"/>
      <c r="BS19" s="384"/>
      <c r="BT19" s="384"/>
      <c r="BU19" s="385"/>
      <c r="BV19" s="383">
        <v>5619857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4799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7334969</v>
      </c>
      <c r="BO23" s="384"/>
      <c r="BP23" s="384"/>
      <c r="BQ23" s="384"/>
      <c r="BR23" s="384"/>
      <c r="BS23" s="384"/>
      <c r="BT23" s="384"/>
      <c r="BU23" s="385"/>
      <c r="BV23" s="383">
        <v>7278194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6660</v>
      </c>
      <c r="R24" s="360"/>
      <c r="S24" s="360"/>
      <c r="T24" s="360"/>
      <c r="U24" s="360"/>
      <c r="V24" s="361"/>
      <c r="W24" s="425"/>
      <c r="X24" s="416"/>
      <c r="Y24" s="417"/>
      <c r="Z24" s="356" t="s">
        <v>154</v>
      </c>
      <c r="AA24" s="357"/>
      <c r="AB24" s="357"/>
      <c r="AC24" s="357"/>
      <c r="AD24" s="357"/>
      <c r="AE24" s="357"/>
      <c r="AF24" s="357"/>
      <c r="AG24" s="358"/>
      <c r="AH24" s="359">
        <v>118</v>
      </c>
      <c r="AI24" s="360"/>
      <c r="AJ24" s="360"/>
      <c r="AK24" s="360"/>
      <c r="AL24" s="361"/>
      <c r="AM24" s="359">
        <v>368514</v>
      </c>
      <c r="AN24" s="360"/>
      <c r="AO24" s="360"/>
      <c r="AP24" s="360"/>
      <c r="AQ24" s="360"/>
      <c r="AR24" s="361"/>
      <c r="AS24" s="359">
        <v>3123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6745934</v>
      </c>
      <c r="BO24" s="384"/>
      <c r="BP24" s="384"/>
      <c r="BQ24" s="384"/>
      <c r="BR24" s="384"/>
      <c r="BS24" s="384"/>
      <c r="BT24" s="384"/>
      <c r="BU24" s="385"/>
      <c r="BV24" s="383">
        <v>6638299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5400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527608</v>
      </c>
      <c r="BO25" s="379"/>
      <c r="BP25" s="379"/>
      <c r="BQ25" s="379"/>
      <c r="BR25" s="379"/>
      <c r="BS25" s="379"/>
      <c r="BT25" s="379"/>
      <c r="BU25" s="380"/>
      <c r="BV25" s="378">
        <v>427382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4950</v>
      </c>
      <c r="R26" s="360"/>
      <c r="S26" s="360"/>
      <c r="T26" s="360"/>
      <c r="U26" s="360"/>
      <c r="V26" s="361"/>
      <c r="W26" s="425"/>
      <c r="X26" s="416"/>
      <c r="Y26" s="417"/>
      <c r="Z26" s="356" t="s">
        <v>160</v>
      </c>
      <c r="AA26" s="438"/>
      <c r="AB26" s="438"/>
      <c r="AC26" s="438"/>
      <c r="AD26" s="438"/>
      <c r="AE26" s="438"/>
      <c r="AF26" s="438"/>
      <c r="AG26" s="439"/>
      <c r="AH26" s="359">
        <v>7</v>
      </c>
      <c r="AI26" s="360"/>
      <c r="AJ26" s="360"/>
      <c r="AK26" s="360"/>
      <c r="AL26" s="361"/>
      <c r="AM26" s="359">
        <v>22169</v>
      </c>
      <c r="AN26" s="360"/>
      <c r="AO26" s="360"/>
      <c r="AP26" s="360"/>
      <c r="AQ26" s="360"/>
      <c r="AR26" s="361"/>
      <c r="AS26" s="359">
        <v>3167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3400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397355</v>
      </c>
      <c r="BO27" s="387"/>
      <c r="BP27" s="387"/>
      <c r="BQ27" s="387"/>
      <c r="BR27" s="387"/>
      <c r="BS27" s="387"/>
      <c r="BT27" s="387"/>
      <c r="BU27" s="388"/>
      <c r="BV27" s="386">
        <v>397256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2800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878792</v>
      </c>
      <c r="BO28" s="379"/>
      <c r="BP28" s="379"/>
      <c r="BQ28" s="379"/>
      <c r="BR28" s="379"/>
      <c r="BS28" s="379"/>
      <c r="BT28" s="379"/>
      <c r="BU28" s="380"/>
      <c r="BV28" s="378">
        <v>830814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2500</v>
      </c>
      <c r="R29" s="360"/>
      <c r="S29" s="360"/>
      <c r="T29" s="360"/>
      <c r="U29" s="360"/>
      <c r="V29" s="361"/>
      <c r="W29" s="426"/>
      <c r="X29" s="427"/>
      <c r="Y29" s="428"/>
      <c r="Z29" s="356" t="s">
        <v>171</v>
      </c>
      <c r="AA29" s="357"/>
      <c r="AB29" s="357"/>
      <c r="AC29" s="357"/>
      <c r="AD29" s="357"/>
      <c r="AE29" s="357"/>
      <c r="AF29" s="357"/>
      <c r="AG29" s="358"/>
      <c r="AH29" s="359">
        <v>119</v>
      </c>
      <c r="AI29" s="360"/>
      <c r="AJ29" s="360"/>
      <c r="AK29" s="360"/>
      <c r="AL29" s="361"/>
      <c r="AM29" s="359">
        <v>372421</v>
      </c>
      <c r="AN29" s="360"/>
      <c r="AO29" s="360"/>
      <c r="AP29" s="360"/>
      <c r="AQ29" s="360"/>
      <c r="AR29" s="361"/>
      <c r="AS29" s="359">
        <v>3130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77420</v>
      </c>
      <c r="BO29" s="384"/>
      <c r="BP29" s="384"/>
      <c r="BQ29" s="384"/>
      <c r="BR29" s="384"/>
      <c r="BS29" s="384"/>
      <c r="BT29" s="384"/>
      <c r="BU29" s="385"/>
      <c r="BV29" s="383">
        <v>52419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852110</v>
      </c>
      <c r="BO30" s="387"/>
      <c r="BP30" s="387"/>
      <c r="BQ30" s="387"/>
      <c r="BR30" s="387"/>
      <c r="BS30" s="387"/>
      <c r="BT30" s="387"/>
      <c r="BU30" s="388"/>
      <c r="BV30" s="386">
        <v>886747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栃木県市町村総合事務組合（一般会計）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真岡鐡道株式会社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ケーブルテレビ事業特別会計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宅地造成事業特別会計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栃木県市町村総合事務組合（特別会計）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株式会社もてぎプラザ</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栃木県後期高齢者医療広域連合（一般会計）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栃木県後期高齢者医療広域連合（後期高齢者医療特別会計）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芳賀地区広域行政事務組合（一般会計）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芳賀地区広域行政事務組合（救急医療センター特別会計）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芳賀地区広域行政事務組合（ごみ処理施設特別会計）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芳賀地区広域行政事務組合（卸売市場特別会計）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芳賀地区広域行政事務組合（芳賀地方ふるさと市町村圏基金）</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芳賀郡中部環境衛生事務組合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7811</v>
      </c>
      <c r="J41" s="83">
        <v>7827</v>
      </c>
      <c r="K41" s="83">
        <v>7462</v>
      </c>
      <c r="L41" s="83">
        <v>7278</v>
      </c>
      <c r="M41" s="84">
        <v>7335</v>
      </c>
    </row>
    <row r="42" spans="2:13" ht="27.75" customHeight="1">
      <c r="B42" s="1171"/>
      <c r="C42" s="1172"/>
      <c r="D42" s="85"/>
      <c r="E42" s="1175" t="s">
        <v>26</v>
      </c>
      <c r="F42" s="1175"/>
      <c r="G42" s="1175"/>
      <c r="H42" s="1176"/>
      <c r="I42" s="86">
        <v>322</v>
      </c>
      <c r="J42" s="87">
        <v>275</v>
      </c>
      <c r="K42" s="87">
        <v>228</v>
      </c>
      <c r="L42" s="87">
        <v>182</v>
      </c>
      <c r="M42" s="88">
        <v>136</v>
      </c>
    </row>
    <row r="43" spans="2:13" ht="27.75" customHeight="1">
      <c r="B43" s="1171"/>
      <c r="C43" s="1172"/>
      <c r="D43" s="85"/>
      <c r="E43" s="1175" t="s">
        <v>27</v>
      </c>
      <c r="F43" s="1175"/>
      <c r="G43" s="1175"/>
      <c r="H43" s="1176"/>
      <c r="I43" s="86">
        <v>2686</v>
      </c>
      <c r="J43" s="87">
        <v>2600</v>
      </c>
      <c r="K43" s="87">
        <v>2554</v>
      </c>
      <c r="L43" s="87">
        <v>2523</v>
      </c>
      <c r="M43" s="88">
        <v>2401</v>
      </c>
    </row>
    <row r="44" spans="2:13" ht="27.75" customHeight="1">
      <c r="B44" s="1171"/>
      <c r="C44" s="1172"/>
      <c r="D44" s="85"/>
      <c r="E44" s="1175" t="s">
        <v>28</v>
      </c>
      <c r="F44" s="1175"/>
      <c r="G44" s="1175"/>
      <c r="H44" s="1176"/>
      <c r="I44" s="86">
        <v>51</v>
      </c>
      <c r="J44" s="87">
        <v>52</v>
      </c>
      <c r="K44" s="87">
        <v>77</v>
      </c>
      <c r="L44" s="87">
        <v>130</v>
      </c>
      <c r="M44" s="88">
        <v>188</v>
      </c>
    </row>
    <row r="45" spans="2:13" ht="27.75" customHeight="1">
      <c r="B45" s="1171"/>
      <c r="C45" s="1172"/>
      <c r="D45" s="85"/>
      <c r="E45" s="1175" t="s">
        <v>29</v>
      </c>
      <c r="F45" s="1175"/>
      <c r="G45" s="1175"/>
      <c r="H45" s="1176"/>
      <c r="I45" s="86">
        <v>2098</v>
      </c>
      <c r="J45" s="87">
        <v>2064</v>
      </c>
      <c r="K45" s="87">
        <v>2030</v>
      </c>
      <c r="L45" s="87">
        <v>2001</v>
      </c>
      <c r="M45" s="88">
        <v>1899</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2027</v>
      </c>
      <c r="J49" s="87">
        <v>1833</v>
      </c>
      <c r="K49" s="87">
        <v>1601</v>
      </c>
      <c r="L49" s="87">
        <v>2206</v>
      </c>
      <c r="M49" s="88">
        <v>2253</v>
      </c>
    </row>
    <row r="50" spans="2:13" ht="27.75" customHeight="1">
      <c r="B50" s="1171"/>
      <c r="C50" s="1172"/>
      <c r="D50" s="85"/>
      <c r="E50" s="1175" t="s">
        <v>35</v>
      </c>
      <c r="F50" s="1175"/>
      <c r="G50" s="1175"/>
      <c r="H50" s="1176"/>
      <c r="I50" s="86">
        <v>235</v>
      </c>
      <c r="J50" s="87">
        <v>199</v>
      </c>
      <c r="K50" s="87">
        <v>164</v>
      </c>
      <c r="L50" s="87">
        <v>134</v>
      </c>
      <c r="M50" s="88">
        <v>113</v>
      </c>
    </row>
    <row r="51" spans="2:13" ht="27.75" customHeight="1">
      <c r="B51" s="1173"/>
      <c r="C51" s="1174"/>
      <c r="D51" s="85"/>
      <c r="E51" s="1175" t="s">
        <v>36</v>
      </c>
      <c r="F51" s="1175"/>
      <c r="G51" s="1175"/>
      <c r="H51" s="1176"/>
      <c r="I51" s="86">
        <v>6912</v>
      </c>
      <c r="J51" s="87">
        <v>7008</v>
      </c>
      <c r="K51" s="87">
        <v>6994</v>
      </c>
      <c r="L51" s="87">
        <v>6958</v>
      </c>
      <c r="M51" s="88">
        <v>7016</v>
      </c>
    </row>
    <row r="52" spans="2:13" ht="27.75" customHeight="1" thickBot="1">
      <c r="B52" s="1177" t="s">
        <v>37</v>
      </c>
      <c r="C52" s="1178"/>
      <c r="D52" s="90"/>
      <c r="E52" s="1179" t="s">
        <v>38</v>
      </c>
      <c r="F52" s="1179"/>
      <c r="G52" s="1179"/>
      <c r="H52" s="1180"/>
      <c r="I52" s="91">
        <v>3796</v>
      </c>
      <c r="J52" s="92">
        <v>3777</v>
      </c>
      <c r="K52" s="92">
        <v>3591</v>
      </c>
      <c r="L52" s="92">
        <v>2816</v>
      </c>
      <c r="M52" s="93">
        <v>2578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47654</v>
      </c>
      <c r="E3" s="116"/>
      <c r="F3" s="117">
        <v>71812</v>
      </c>
      <c r="G3" s="118"/>
      <c r="H3" s="119"/>
    </row>
    <row r="4" spans="1:8">
      <c r="A4" s="120"/>
      <c r="B4" s="121"/>
      <c r="C4" s="122"/>
      <c r="D4" s="123">
        <v>28029</v>
      </c>
      <c r="E4" s="124"/>
      <c r="F4" s="125">
        <v>35025</v>
      </c>
      <c r="G4" s="126"/>
      <c r="H4" s="127"/>
    </row>
    <row r="5" spans="1:8">
      <c r="A5" s="108" t="s">
        <v>510</v>
      </c>
      <c r="B5" s="113"/>
      <c r="C5" s="114"/>
      <c r="D5" s="115">
        <v>104439</v>
      </c>
      <c r="E5" s="116"/>
      <c r="F5" s="117">
        <v>61557</v>
      </c>
      <c r="G5" s="118"/>
      <c r="H5" s="119"/>
    </row>
    <row r="6" spans="1:8">
      <c r="A6" s="120"/>
      <c r="B6" s="121"/>
      <c r="C6" s="122"/>
      <c r="D6" s="123">
        <v>34126</v>
      </c>
      <c r="E6" s="124"/>
      <c r="F6" s="125">
        <v>32497</v>
      </c>
      <c r="G6" s="126"/>
      <c r="H6" s="127"/>
    </row>
    <row r="7" spans="1:8">
      <c r="A7" s="108" t="s">
        <v>511</v>
      </c>
      <c r="B7" s="113"/>
      <c r="C7" s="114"/>
      <c r="D7" s="115">
        <v>79755</v>
      </c>
      <c r="E7" s="116"/>
      <c r="F7" s="117">
        <v>69806</v>
      </c>
      <c r="G7" s="118"/>
      <c r="H7" s="119"/>
    </row>
    <row r="8" spans="1:8">
      <c r="A8" s="120"/>
      <c r="B8" s="121"/>
      <c r="C8" s="122"/>
      <c r="D8" s="123">
        <v>39709</v>
      </c>
      <c r="E8" s="124"/>
      <c r="F8" s="125">
        <v>32823</v>
      </c>
      <c r="G8" s="126"/>
      <c r="H8" s="127"/>
    </row>
    <row r="9" spans="1:8">
      <c r="A9" s="108" t="s">
        <v>512</v>
      </c>
      <c r="B9" s="113"/>
      <c r="C9" s="114"/>
      <c r="D9" s="115">
        <v>68283</v>
      </c>
      <c r="E9" s="116"/>
      <c r="F9" s="117">
        <v>74444</v>
      </c>
      <c r="G9" s="118"/>
      <c r="H9" s="119"/>
    </row>
    <row r="10" spans="1:8">
      <c r="A10" s="120"/>
      <c r="B10" s="121"/>
      <c r="C10" s="122"/>
      <c r="D10" s="123">
        <v>41890</v>
      </c>
      <c r="E10" s="124"/>
      <c r="F10" s="125">
        <v>34175</v>
      </c>
      <c r="G10" s="126"/>
      <c r="H10" s="127"/>
    </row>
    <row r="11" spans="1:8">
      <c r="A11" s="108" t="s">
        <v>513</v>
      </c>
      <c r="B11" s="113"/>
      <c r="C11" s="114"/>
      <c r="D11" s="115">
        <v>84507</v>
      </c>
      <c r="E11" s="116"/>
      <c r="F11" s="117">
        <v>85205</v>
      </c>
      <c r="G11" s="118"/>
      <c r="H11" s="119"/>
    </row>
    <row r="12" spans="1:8">
      <c r="A12" s="120"/>
      <c r="B12" s="121"/>
      <c r="C12" s="128"/>
      <c r="D12" s="123">
        <v>29183</v>
      </c>
      <c r="E12" s="124"/>
      <c r="F12" s="125">
        <v>38847</v>
      </c>
      <c r="G12" s="126"/>
      <c r="H12" s="127"/>
    </row>
    <row r="13" spans="1:8">
      <c r="A13" s="108"/>
      <c r="B13" s="113"/>
      <c r="C13" s="129"/>
      <c r="D13" s="130">
        <v>76928</v>
      </c>
      <c r="E13" s="131"/>
      <c r="F13" s="132">
        <v>72565</v>
      </c>
      <c r="G13" s="133"/>
      <c r="H13" s="119"/>
    </row>
    <row r="14" spans="1:8">
      <c r="A14" s="120"/>
      <c r="B14" s="121"/>
      <c r="C14" s="122"/>
      <c r="D14" s="123">
        <v>34587</v>
      </c>
      <c r="E14" s="124"/>
      <c r="F14" s="125">
        <v>34673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10.27</v>
      </c>
      <c r="C19" s="134">
        <f>ROUND(VALUE(SUBSTITUTE(実質収支比率等に係る経年分析!G$48,"▲","-")),2)</f>
        <v>10.98</v>
      </c>
      <c r="D19" s="134">
        <f>ROUND(VALUE(SUBSTITUTE(実質収支比率等に係る経年分析!H$48,"▲","-")),2)</f>
        <v>10.75</v>
      </c>
      <c r="E19" s="134">
        <f>ROUND(VALUE(SUBSTITUTE(実質収支比率等に係る経年分析!I$48,"▲","-")),2)</f>
        <v>10.039999999999999</v>
      </c>
      <c r="F19" s="134">
        <f>ROUND(VALUE(SUBSTITUTE(実質収支比率等に係る経年分析!J$48,"▲","-")),2)</f>
        <v>12.15</v>
      </c>
    </row>
    <row r="20" spans="1:11">
      <c r="A20" s="134" t="s">
        <v>43</v>
      </c>
      <c r="B20" s="134">
        <f>ROUND(VALUE(SUBSTITUTE(実質収支比率等に係る経年分析!F$47,"▲","-")),2)</f>
        <v>18.97</v>
      </c>
      <c r="C20" s="134">
        <f>ROUND(VALUE(SUBSTITUTE(実質収支比率等に係る経年分析!G$47,"▲","-")),2)</f>
        <v>19.73</v>
      </c>
      <c r="D20" s="134">
        <f>ROUND(VALUE(SUBSTITUTE(実質収支比率等に係る経年分析!H$47,"▲","-")),2)</f>
        <v>16.84</v>
      </c>
      <c r="E20" s="134">
        <f>ROUND(VALUE(SUBSTITUTE(実質収支比率等に係る経年分析!I$47,"▲","-")),2)</f>
        <v>18.73</v>
      </c>
      <c r="F20" s="134">
        <f>ROUND(VALUE(SUBSTITUTE(実質収支比率等に係る経年分析!J$47,"▲","-")),2)</f>
        <v>19.920000000000002</v>
      </c>
    </row>
    <row r="21" spans="1:11">
      <c r="A21" s="134" t="s">
        <v>44</v>
      </c>
      <c r="B21" s="134">
        <f>IF(ISNUMBER(VALUE(SUBSTITUTE(実質収支比率等に係る経年分析!F$49,"▲","-"))),ROUND(VALUE(SUBSTITUTE(実質収支比率等に係る経年分析!F$49,"▲","-")),2),NA())</f>
        <v>7.32</v>
      </c>
      <c r="C21" s="134">
        <f>IF(ISNUMBER(VALUE(SUBSTITUTE(実質収支比率等に係る経年分析!G$49,"▲","-"))),ROUND(VALUE(SUBSTITUTE(実質収支比率等に係る経年分析!G$49,"▲","-")),2),NA())</f>
        <v>0.8</v>
      </c>
      <c r="D21" s="134">
        <f>IF(ISNUMBER(VALUE(SUBSTITUTE(実質収支比率等に係る経年分析!H$49,"▲","-"))),ROUND(VALUE(SUBSTITUTE(実質収支比率等に係る経年分析!H$49,"▲","-")),2),NA())</f>
        <v>-3.8</v>
      </c>
      <c r="E21" s="134">
        <f>IF(ISNUMBER(VALUE(SUBSTITUTE(実質収支比率等に係る経年分析!I$49,"▲","-"))),ROUND(VALUE(SUBSTITUTE(実質収支比率等に係る経年分析!I$49,"▲","-")),2),NA())</f>
        <v>1.41</v>
      </c>
      <c r="F21" s="134">
        <f>IF(ISNUMBER(VALUE(SUBSTITUTE(実質収支比率等に係る経年分析!J$49,"▲","-"))),ROUND(VALUE(SUBSTITUTE(実質収支比率等に係る経年分析!J$49,"▲","-")),2),NA())</f>
        <v>3.14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0.91</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0.56000000000000005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ケーブルテレビ事業特別会計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0.55000000000000004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1.1499999999999999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4.38</v>
      </c>
    </row>
    <row r="35" spans="1:16">
      <c r="A35" s="135" t="str">
        <f>IF(連結実質赤字比率に係る赤字・黒字の構成分析!C$35="",NA(),連結実質赤字比率に係る赤字・黒字の構成分析!C$35)</f>
        <v>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4.0199999999999996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9.2899999999999991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667</v>
      </c>
      <c r="E42" s="136"/>
      <c r="F42" s="136"/>
      <c r="G42" s="136">
        <f>'実質公債費比率（分子）の構造'!L$52</f>
        <v>708</v>
      </c>
      <c r="H42" s="136"/>
      <c r="I42" s="136"/>
      <c r="J42" s="136">
        <f>'実質公債費比率（分子）の構造'!M$52</f>
        <v>733</v>
      </c>
      <c r="K42" s="136"/>
      <c r="L42" s="136"/>
      <c r="M42" s="136">
        <f>'実質公債費比率（分子）の構造'!N$52</f>
        <v>733</v>
      </c>
      <c r="N42" s="136"/>
      <c r="O42" s="136"/>
      <c r="P42" s="136">
        <f>'実質公債費比率（分子）の構造'!O$52</f>
        <v>741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61</v>
      </c>
      <c r="C44" s="136"/>
      <c r="D44" s="136"/>
      <c r="E44" s="136">
        <f>'実質公債費比率（分子）の構造'!L$50</f>
        <v>48</v>
      </c>
      <c r="F44" s="136"/>
      <c r="G44" s="136"/>
      <c r="H44" s="136">
        <f>'実質公債費比率（分子）の構造'!M$50</f>
        <v>62</v>
      </c>
      <c r="I44" s="136"/>
      <c r="J44" s="136"/>
      <c r="K44" s="136">
        <f>'実質公債費比率（分子）の構造'!N$50</f>
        <v>61</v>
      </c>
      <c r="L44" s="136"/>
      <c r="M44" s="136"/>
      <c r="N44" s="136">
        <f>'実質公債費比率（分子）の構造'!O$50</f>
        <v>61</v>
      </c>
      <c r="O44" s="136"/>
      <c r="P44" s="136"/>
    </row>
    <row r="45" spans="1:16">
      <c r="A45" s="136" t="s">
        <v>54</v>
      </c>
      <c r="B45" s="136">
        <f>'実質公債費比率（分子）の構造'!K$49</f>
        <v>34</v>
      </c>
      <c r="C45" s="136"/>
      <c r="D45" s="136"/>
      <c r="E45" s="136">
        <f>'実質公債費比率（分子）の構造'!L$49</f>
        <v>18</v>
      </c>
      <c r="F45" s="136"/>
      <c r="G45" s="136"/>
      <c r="H45" s="136">
        <f>'実質公債費比率（分子）の構造'!M$49</f>
        <v>6</v>
      </c>
      <c r="I45" s="136"/>
      <c r="J45" s="136"/>
      <c r="K45" s="136">
        <f>'実質公債費比率（分子）の構造'!N$49</f>
        <v>6</v>
      </c>
      <c r="L45" s="136"/>
      <c r="M45" s="136"/>
      <c r="N45" s="136">
        <f>'実質公債費比率（分子）の構造'!O$49</f>
        <v>5</v>
      </c>
      <c r="O45" s="136"/>
      <c r="P45" s="136"/>
    </row>
    <row r="46" spans="1:16">
      <c r="A46" s="136" t="s">
        <v>55</v>
      </c>
      <c r="B46" s="136">
        <f>'実質公債費比率（分子）の構造'!K$48</f>
        <v>185</v>
      </c>
      <c r="C46" s="136"/>
      <c r="D46" s="136"/>
      <c r="E46" s="136">
        <f>'実質公債費比率（分子）の構造'!L$48</f>
        <v>201</v>
      </c>
      <c r="F46" s="136"/>
      <c r="G46" s="136"/>
      <c r="H46" s="136">
        <f>'実質公債費比率（分子）の構造'!M$48</f>
        <v>189</v>
      </c>
      <c r="I46" s="136"/>
      <c r="J46" s="136"/>
      <c r="K46" s="136">
        <f>'実質公債費比率（分子）の構造'!N$48</f>
        <v>204</v>
      </c>
      <c r="L46" s="136"/>
      <c r="M46" s="136"/>
      <c r="N46" s="136">
        <f>'実質公債費比率（分子）の構造'!O$48</f>
        <v>220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842</v>
      </c>
      <c r="C49" s="136"/>
      <c r="D49" s="136"/>
      <c r="E49" s="136">
        <f>'実質公債費比率（分子）の構造'!L$45</f>
        <v>902</v>
      </c>
      <c r="F49" s="136"/>
      <c r="G49" s="136"/>
      <c r="H49" s="136">
        <f>'実質公債費比率（分子）の構造'!M$45</f>
        <v>1067</v>
      </c>
      <c r="I49" s="136"/>
      <c r="J49" s="136"/>
      <c r="K49" s="136">
        <f>'実質公債費比率（分子）の構造'!N$45</f>
        <v>900</v>
      </c>
      <c r="L49" s="136"/>
      <c r="M49" s="136"/>
      <c r="N49" s="136">
        <f>'実質公債費比率（分子）の構造'!O$45</f>
        <v>823</v>
      </c>
      <c r="O49" s="136"/>
      <c r="P49" s="136"/>
    </row>
    <row r="50" spans="1:16">
      <c r="A50" s="136" t="s">
        <v>59</v>
      </c>
      <c r="B50" s="136" t="e">
        <f>NA()</f>
        <v>#N/A</v>
      </c>
      <c r="C50" s="136">
        <f>IF(ISNUMBER('実質公債費比率（分子）の構造'!K$53),'実質公債費比率（分子）の構造'!K$53,NA())</f>
        <v>455</v>
      </c>
      <c r="D50" s="136" t="e">
        <f>NA()</f>
        <v>#N/A</v>
      </c>
      <c r="E50" s="136" t="e">
        <f>NA()</f>
        <v>#N/A</v>
      </c>
      <c r="F50" s="136">
        <f>IF(ISNUMBER('実質公債費比率（分子）の構造'!L$53),'実質公債費比率（分子）の構造'!L$53,NA())</f>
        <v>461</v>
      </c>
      <c r="G50" s="136" t="e">
        <f>NA()</f>
        <v>#N/A</v>
      </c>
      <c r="H50" s="136" t="e">
        <f>NA()</f>
        <v>#N/A</v>
      </c>
      <c r="I50" s="136">
        <f>IF(ISNUMBER('実質公債費比率（分子）の構造'!M$53),'実質公債費比率（分子）の構造'!M$53,NA())</f>
        <v>591</v>
      </c>
      <c r="J50" s="136" t="e">
        <f>NA()</f>
        <v>#N/A</v>
      </c>
      <c r="K50" s="136" t="e">
        <f>NA()</f>
        <v>#N/A</v>
      </c>
      <c r="L50" s="136">
        <f>IF(ISNUMBER('実質公債費比率（分子）の構造'!N$53),'実質公債費比率（分子）の構造'!N$53,NA())</f>
        <v>438</v>
      </c>
      <c r="M50" s="136" t="e">
        <f>NA()</f>
        <v>#N/A</v>
      </c>
      <c r="N50" s="136" t="e">
        <f>NA()</f>
        <v>#N/A</v>
      </c>
      <c r="O50" s="136">
        <f>IF(ISNUMBER('実質公債費比率（分子）の構造'!O$53),'実質公債費比率（分子）の構造'!O$53,NA())</f>
        <v>368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6912</v>
      </c>
      <c r="E56" s="135"/>
      <c r="F56" s="135"/>
      <c r="G56" s="135">
        <f>'将来負担比率（分子）の構造'!J$51</f>
        <v>7008</v>
      </c>
      <c r="H56" s="135"/>
      <c r="I56" s="135"/>
      <c r="J56" s="135">
        <f>'将来負担比率（分子）の構造'!K$51</f>
        <v>6994</v>
      </c>
      <c r="K56" s="135"/>
      <c r="L56" s="135"/>
      <c r="M56" s="135">
        <f>'将来負担比率（分子）の構造'!L$51</f>
        <v>6958</v>
      </c>
      <c r="N56" s="135"/>
      <c r="O56" s="135"/>
      <c r="P56" s="135">
        <f>'将来負担比率（分子）の構造'!M$51</f>
        <v>7016</v>
      </c>
    </row>
    <row r="57" spans="1:16">
      <c r="A57" s="135" t="s">
        <v>35</v>
      </c>
      <c r="B57" s="135"/>
      <c r="C57" s="135"/>
      <c r="D57" s="135">
        <f>'将来負担比率（分子）の構造'!I$50</f>
        <v>235</v>
      </c>
      <c r="E57" s="135"/>
      <c r="F57" s="135"/>
      <c r="G57" s="135">
        <f>'将来負担比率（分子）の構造'!J$50</f>
        <v>199</v>
      </c>
      <c r="H57" s="135"/>
      <c r="I57" s="135"/>
      <c r="J57" s="135">
        <f>'将来負担比率（分子）の構造'!K$50</f>
        <v>164</v>
      </c>
      <c r="K57" s="135"/>
      <c r="L57" s="135"/>
      <c r="M57" s="135">
        <f>'将来負担比率（分子）の構造'!L$50</f>
        <v>134</v>
      </c>
      <c r="N57" s="135"/>
      <c r="O57" s="135"/>
      <c r="P57" s="135">
        <f>'将来負担比率（分子）の構造'!M$50</f>
        <v>113</v>
      </c>
    </row>
    <row r="58" spans="1:16">
      <c r="A58" s="135" t="s">
        <v>34</v>
      </c>
      <c r="B58" s="135"/>
      <c r="C58" s="135"/>
      <c r="D58" s="135">
        <f>'将来負担比率（分子）の構造'!I$49</f>
        <v>2027</v>
      </c>
      <c r="E58" s="135"/>
      <c r="F58" s="135"/>
      <c r="G58" s="135">
        <f>'将来負担比率（分子）の構造'!J$49</f>
        <v>1833</v>
      </c>
      <c r="H58" s="135"/>
      <c r="I58" s="135"/>
      <c r="J58" s="135">
        <f>'将来負担比率（分子）の構造'!K$49</f>
        <v>1601</v>
      </c>
      <c r="K58" s="135"/>
      <c r="L58" s="135"/>
      <c r="M58" s="135">
        <f>'将来負担比率（分子）の構造'!L$49</f>
        <v>2206</v>
      </c>
      <c r="N58" s="135"/>
      <c r="O58" s="135"/>
      <c r="P58" s="135">
        <f>'将来負担比率（分子）の構造'!M$49</f>
        <v>2253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2098</v>
      </c>
      <c r="C62" s="135"/>
      <c r="D62" s="135"/>
      <c r="E62" s="135">
        <f>'将来負担比率（分子）の構造'!J$45</f>
        <v>2064</v>
      </c>
      <c r="F62" s="135"/>
      <c r="G62" s="135"/>
      <c r="H62" s="135">
        <f>'将来負担比率（分子）の構造'!K$45</f>
        <v>2030</v>
      </c>
      <c r="I62" s="135"/>
      <c r="J62" s="135"/>
      <c r="K62" s="135">
        <f>'将来負担比率（分子）の構造'!L$45</f>
        <v>2001</v>
      </c>
      <c r="L62" s="135"/>
      <c r="M62" s="135"/>
      <c r="N62" s="135">
        <f>'将来負担比率（分子）の構造'!M$45</f>
        <v>1899</v>
      </c>
      <c r="O62" s="135"/>
      <c r="P62" s="135"/>
    </row>
    <row r="63" spans="1:16">
      <c r="A63" s="135" t="s">
        <v>28</v>
      </c>
      <c r="B63" s="135">
        <f>'将来負担比率（分子）の構造'!I$44</f>
        <v>51</v>
      </c>
      <c r="C63" s="135"/>
      <c r="D63" s="135"/>
      <c r="E63" s="135">
        <f>'将来負担比率（分子）の構造'!J$44</f>
        <v>52</v>
      </c>
      <c r="F63" s="135"/>
      <c r="G63" s="135"/>
      <c r="H63" s="135">
        <f>'将来負担比率（分子）の構造'!K$44</f>
        <v>77</v>
      </c>
      <c r="I63" s="135"/>
      <c r="J63" s="135"/>
      <c r="K63" s="135">
        <f>'将来負担比率（分子）の構造'!L$44</f>
        <v>130</v>
      </c>
      <c r="L63" s="135"/>
      <c r="M63" s="135"/>
      <c r="N63" s="135">
        <f>'将来負担比率（分子）の構造'!M$44</f>
        <v>188</v>
      </c>
      <c r="O63" s="135"/>
      <c r="P63" s="135"/>
    </row>
    <row r="64" spans="1:16">
      <c r="A64" s="135" t="s">
        <v>27</v>
      </c>
      <c r="B64" s="135">
        <f>'将来負担比率（分子）の構造'!I$43</f>
        <v>2686</v>
      </c>
      <c r="C64" s="135"/>
      <c r="D64" s="135"/>
      <c r="E64" s="135">
        <f>'将来負担比率（分子）の構造'!J$43</f>
        <v>2600</v>
      </c>
      <c r="F64" s="135"/>
      <c r="G64" s="135"/>
      <c r="H64" s="135">
        <f>'将来負担比率（分子）の構造'!K$43</f>
        <v>2554</v>
      </c>
      <c r="I64" s="135"/>
      <c r="J64" s="135"/>
      <c r="K64" s="135">
        <f>'将来負担比率（分子）の構造'!L$43</f>
        <v>2523</v>
      </c>
      <c r="L64" s="135"/>
      <c r="M64" s="135"/>
      <c r="N64" s="135">
        <f>'将来負担比率（分子）の構造'!M$43</f>
        <v>2401</v>
      </c>
      <c r="O64" s="135"/>
      <c r="P64" s="135"/>
    </row>
    <row r="65" spans="1:16">
      <c r="A65" s="135" t="s">
        <v>26</v>
      </c>
      <c r="B65" s="135">
        <f>'将来負担比率（分子）の構造'!I$42</f>
        <v>322</v>
      </c>
      <c r="C65" s="135"/>
      <c r="D65" s="135"/>
      <c r="E65" s="135">
        <f>'将来負担比率（分子）の構造'!J$42</f>
        <v>275</v>
      </c>
      <c r="F65" s="135"/>
      <c r="G65" s="135"/>
      <c r="H65" s="135">
        <f>'将来負担比率（分子）の構造'!K$42</f>
        <v>228</v>
      </c>
      <c r="I65" s="135"/>
      <c r="J65" s="135"/>
      <c r="K65" s="135">
        <f>'将来負担比率（分子）の構造'!L$42</f>
        <v>182</v>
      </c>
      <c r="L65" s="135"/>
      <c r="M65" s="135"/>
      <c r="N65" s="135">
        <f>'将来負担比率（分子）の構造'!M$42</f>
        <v>136</v>
      </c>
      <c r="O65" s="135"/>
      <c r="P65" s="135"/>
    </row>
    <row r="66" spans="1:16">
      <c r="A66" s="135" t="s">
        <v>25</v>
      </c>
      <c r="B66" s="135">
        <f>'将来負担比率（分子）の構造'!I$41</f>
        <v>7811</v>
      </c>
      <c r="C66" s="135"/>
      <c r="D66" s="135"/>
      <c r="E66" s="135">
        <f>'将来負担比率（分子）の構造'!J$41</f>
        <v>7827</v>
      </c>
      <c r="F66" s="135"/>
      <c r="G66" s="135"/>
      <c r="H66" s="135">
        <f>'将来負担比率（分子）の構造'!K$41</f>
        <v>7462</v>
      </c>
      <c r="I66" s="135"/>
      <c r="J66" s="135"/>
      <c r="K66" s="135">
        <f>'将来負担比率（分子）の構造'!L$41</f>
        <v>7278</v>
      </c>
      <c r="L66" s="135"/>
      <c r="M66" s="135"/>
      <c r="N66" s="135">
        <f>'将来負担比率（分子）の構造'!M$41</f>
        <v>7335</v>
      </c>
      <c r="O66" s="135"/>
      <c r="P66" s="135"/>
    </row>
    <row r="67" spans="1:16">
      <c r="A67" s="135" t="s">
        <v>63</v>
      </c>
      <c r="B67" s="135" t="e">
        <f>NA()</f>
        <v>#N/A</v>
      </c>
      <c r="C67" s="135">
        <f>IF(ISNUMBER('将来負担比率（分子）の構造'!I$52), IF('将来負担比率（分子）の構造'!I$52 &lt; 0, 0, '将来負担比率（分子）の構造'!I$52), NA())</f>
        <v>3796</v>
      </c>
      <c r="D67" s="135" t="e">
        <f>NA()</f>
        <v>#N/A</v>
      </c>
      <c r="E67" s="135" t="e">
        <f>NA()</f>
        <v>#N/A</v>
      </c>
      <c r="F67" s="135">
        <f>IF(ISNUMBER('将来負担比率（分子）の構造'!J$52), IF('将来負担比率（分子）の構造'!J$52 &lt; 0, 0, '将来負担比率（分子）の構造'!J$52), NA())</f>
        <v>3777</v>
      </c>
      <c r="G67" s="135" t="e">
        <f>NA()</f>
        <v>#N/A</v>
      </c>
      <c r="H67" s="135" t="e">
        <f>NA()</f>
        <v>#N/A</v>
      </c>
      <c r="I67" s="135">
        <f>IF(ISNUMBER('将来負担比率（分子）の構造'!K$52), IF('将来負担比率（分子）の構造'!K$52 &lt; 0, 0, '将来負担比率（分子）の構造'!K$52), NA())</f>
        <v>3591</v>
      </c>
      <c r="J67" s="135" t="e">
        <f>NA()</f>
        <v>#N/A</v>
      </c>
      <c r="K67" s="135" t="e">
        <f>NA()</f>
        <v>#N/A</v>
      </c>
      <c r="L67" s="135">
        <f>IF(ISNUMBER('将来負担比率（分子）の構造'!L$52), IF('将来負担比率（分子）の構造'!L$52 &lt; 0, 0, '将来負担比率（分子）の構造'!L$52), NA())</f>
        <v>2816</v>
      </c>
      <c r="M67" s="135" t="e">
        <f>NA()</f>
        <v>#N/A</v>
      </c>
      <c r="N67" s="135" t="e">
        <f>NA()</f>
        <v>#N/A</v>
      </c>
      <c r="O67" s="135">
        <f>IF(ISNUMBER('将来負担比率（分子）の構造'!M$52), IF('将来負担比率（分子）の構造'!M$52 &lt; 0, 0, '将来負担比率（分子）の構造'!M$52), NA())</f>
        <v>2578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1619589</v>
      </c>
      <c r="S5" s="639"/>
      <c r="T5" s="639"/>
      <c r="U5" s="639"/>
      <c r="V5" s="639"/>
      <c r="W5" s="639"/>
      <c r="X5" s="639"/>
      <c r="Y5" s="686"/>
      <c r="Z5" s="699">
        <v>21</v>
      </c>
      <c r="AA5" s="699"/>
      <c r="AB5" s="699"/>
      <c r="AC5" s="699"/>
      <c r="AD5" s="700">
        <v>1619589</v>
      </c>
      <c r="AE5" s="700"/>
      <c r="AF5" s="700"/>
      <c r="AG5" s="700"/>
      <c r="AH5" s="700"/>
      <c r="AI5" s="700"/>
      <c r="AJ5" s="700"/>
      <c r="AK5" s="700"/>
      <c r="AL5" s="687">
        <v>39.299999999999997</v>
      </c>
      <c r="AM5" s="656"/>
      <c r="AN5" s="656"/>
      <c r="AO5" s="688"/>
      <c r="AP5" s="675" t="s">
        <v>209</v>
      </c>
      <c r="AQ5" s="676"/>
      <c r="AR5" s="676"/>
      <c r="AS5" s="676"/>
      <c r="AT5" s="676"/>
      <c r="AU5" s="676"/>
      <c r="AV5" s="676"/>
      <c r="AW5" s="676"/>
      <c r="AX5" s="676"/>
      <c r="AY5" s="676"/>
      <c r="AZ5" s="676"/>
      <c r="BA5" s="676"/>
      <c r="BB5" s="676"/>
      <c r="BC5" s="676"/>
      <c r="BD5" s="676"/>
      <c r="BE5" s="676"/>
      <c r="BF5" s="677"/>
      <c r="BG5" s="588">
        <v>1619589</v>
      </c>
      <c r="BH5" s="589"/>
      <c r="BI5" s="589"/>
      <c r="BJ5" s="589"/>
      <c r="BK5" s="589"/>
      <c r="BL5" s="589"/>
      <c r="BM5" s="589"/>
      <c r="BN5" s="590"/>
      <c r="BO5" s="641">
        <v>100</v>
      </c>
      <c r="BP5" s="641"/>
      <c r="BQ5" s="641"/>
      <c r="BR5" s="641"/>
      <c r="BS5" s="642">
        <v>9773</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87736</v>
      </c>
      <c r="S6" s="589"/>
      <c r="T6" s="589"/>
      <c r="U6" s="589"/>
      <c r="V6" s="589"/>
      <c r="W6" s="589"/>
      <c r="X6" s="589"/>
      <c r="Y6" s="590"/>
      <c r="Z6" s="641">
        <v>1.1000000000000001</v>
      </c>
      <c r="AA6" s="641"/>
      <c r="AB6" s="641"/>
      <c r="AC6" s="641"/>
      <c r="AD6" s="642">
        <v>87736</v>
      </c>
      <c r="AE6" s="642"/>
      <c r="AF6" s="642"/>
      <c r="AG6" s="642"/>
      <c r="AH6" s="642"/>
      <c r="AI6" s="642"/>
      <c r="AJ6" s="642"/>
      <c r="AK6" s="642"/>
      <c r="AL6" s="611">
        <v>2.1</v>
      </c>
      <c r="AM6" s="643"/>
      <c r="AN6" s="643"/>
      <c r="AO6" s="644"/>
      <c r="AP6" s="585" t="s">
        <v>214</v>
      </c>
      <c r="AQ6" s="586"/>
      <c r="AR6" s="586"/>
      <c r="AS6" s="586"/>
      <c r="AT6" s="586"/>
      <c r="AU6" s="586"/>
      <c r="AV6" s="586"/>
      <c r="AW6" s="586"/>
      <c r="AX6" s="586"/>
      <c r="AY6" s="586"/>
      <c r="AZ6" s="586"/>
      <c r="BA6" s="586"/>
      <c r="BB6" s="586"/>
      <c r="BC6" s="586"/>
      <c r="BD6" s="586"/>
      <c r="BE6" s="586"/>
      <c r="BF6" s="587"/>
      <c r="BG6" s="588">
        <v>1619589</v>
      </c>
      <c r="BH6" s="589"/>
      <c r="BI6" s="589"/>
      <c r="BJ6" s="589"/>
      <c r="BK6" s="589"/>
      <c r="BL6" s="589"/>
      <c r="BM6" s="589"/>
      <c r="BN6" s="590"/>
      <c r="BO6" s="641">
        <v>100</v>
      </c>
      <c r="BP6" s="641"/>
      <c r="BQ6" s="641"/>
      <c r="BR6" s="641"/>
      <c r="BS6" s="642">
        <v>9773</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108159</v>
      </c>
      <c r="CS6" s="589"/>
      <c r="CT6" s="589"/>
      <c r="CU6" s="589"/>
      <c r="CV6" s="589"/>
      <c r="CW6" s="589"/>
      <c r="CX6" s="589"/>
      <c r="CY6" s="590"/>
      <c r="CZ6" s="641">
        <v>1.5</v>
      </c>
      <c r="DA6" s="641"/>
      <c r="DB6" s="641"/>
      <c r="DC6" s="641"/>
      <c r="DD6" s="594">
        <v>4070</v>
      </c>
      <c r="DE6" s="589"/>
      <c r="DF6" s="589"/>
      <c r="DG6" s="589"/>
      <c r="DH6" s="589"/>
      <c r="DI6" s="589"/>
      <c r="DJ6" s="589"/>
      <c r="DK6" s="589"/>
      <c r="DL6" s="589"/>
      <c r="DM6" s="589"/>
      <c r="DN6" s="589"/>
      <c r="DO6" s="589"/>
      <c r="DP6" s="590"/>
      <c r="DQ6" s="594">
        <v>108159</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2321</v>
      </c>
      <c r="S7" s="589"/>
      <c r="T7" s="589"/>
      <c r="U7" s="589"/>
      <c r="V7" s="589"/>
      <c r="W7" s="589"/>
      <c r="X7" s="589"/>
      <c r="Y7" s="590"/>
      <c r="Z7" s="641">
        <v>0</v>
      </c>
      <c r="AA7" s="641"/>
      <c r="AB7" s="641"/>
      <c r="AC7" s="641"/>
      <c r="AD7" s="642">
        <v>2321</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600404</v>
      </c>
      <c r="BH7" s="589"/>
      <c r="BI7" s="589"/>
      <c r="BJ7" s="589"/>
      <c r="BK7" s="589"/>
      <c r="BL7" s="589"/>
      <c r="BM7" s="589"/>
      <c r="BN7" s="590"/>
      <c r="BO7" s="641">
        <v>37.1</v>
      </c>
      <c r="BP7" s="641"/>
      <c r="BQ7" s="641"/>
      <c r="BR7" s="641"/>
      <c r="BS7" s="642">
        <v>9773</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1210610</v>
      </c>
      <c r="CS7" s="589"/>
      <c r="CT7" s="589"/>
      <c r="CU7" s="589"/>
      <c r="CV7" s="589"/>
      <c r="CW7" s="589"/>
      <c r="CX7" s="589"/>
      <c r="CY7" s="590"/>
      <c r="CZ7" s="641">
        <v>17</v>
      </c>
      <c r="DA7" s="641"/>
      <c r="DB7" s="641"/>
      <c r="DC7" s="641"/>
      <c r="DD7" s="594">
        <v>77371</v>
      </c>
      <c r="DE7" s="589"/>
      <c r="DF7" s="589"/>
      <c r="DG7" s="589"/>
      <c r="DH7" s="589"/>
      <c r="DI7" s="589"/>
      <c r="DJ7" s="589"/>
      <c r="DK7" s="589"/>
      <c r="DL7" s="589"/>
      <c r="DM7" s="589"/>
      <c r="DN7" s="589"/>
      <c r="DO7" s="589"/>
      <c r="DP7" s="590"/>
      <c r="DQ7" s="594">
        <v>981731</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9609</v>
      </c>
      <c r="S8" s="589"/>
      <c r="T8" s="589"/>
      <c r="U8" s="589"/>
      <c r="V8" s="589"/>
      <c r="W8" s="589"/>
      <c r="X8" s="589"/>
      <c r="Y8" s="590"/>
      <c r="Z8" s="641">
        <v>0.1</v>
      </c>
      <c r="AA8" s="641"/>
      <c r="AB8" s="641"/>
      <c r="AC8" s="641"/>
      <c r="AD8" s="642">
        <v>9609</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23164</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1616399</v>
      </c>
      <c r="CS8" s="589"/>
      <c r="CT8" s="589"/>
      <c r="CU8" s="589"/>
      <c r="CV8" s="589"/>
      <c r="CW8" s="589"/>
      <c r="CX8" s="589"/>
      <c r="CY8" s="590"/>
      <c r="CZ8" s="641">
        <v>22.7</v>
      </c>
      <c r="DA8" s="641"/>
      <c r="DB8" s="641"/>
      <c r="DC8" s="641"/>
      <c r="DD8" s="594">
        <v>43672</v>
      </c>
      <c r="DE8" s="589"/>
      <c r="DF8" s="589"/>
      <c r="DG8" s="589"/>
      <c r="DH8" s="589"/>
      <c r="DI8" s="589"/>
      <c r="DJ8" s="589"/>
      <c r="DK8" s="589"/>
      <c r="DL8" s="589"/>
      <c r="DM8" s="589"/>
      <c r="DN8" s="589"/>
      <c r="DO8" s="589"/>
      <c r="DP8" s="590"/>
      <c r="DQ8" s="594">
        <v>863679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5224</v>
      </c>
      <c r="S9" s="589"/>
      <c r="T9" s="589"/>
      <c r="U9" s="589"/>
      <c r="V9" s="589"/>
      <c r="W9" s="589"/>
      <c r="X9" s="589"/>
      <c r="Y9" s="590"/>
      <c r="Z9" s="641">
        <v>0.1</v>
      </c>
      <c r="AA9" s="641"/>
      <c r="AB9" s="641"/>
      <c r="AC9" s="641"/>
      <c r="AD9" s="642">
        <v>5224</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483715</v>
      </c>
      <c r="BH9" s="589"/>
      <c r="BI9" s="589"/>
      <c r="BJ9" s="589"/>
      <c r="BK9" s="589"/>
      <c r="BL9" s="589"/>
      <c r="BM9" s="589"/>
      <c r="BN9" s="590"/>
      <c r="BO9" s="641">
        <v>29.9</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480411</v>
      </c>
      <c r="CS9" s="589"/>
      <c r="CT9" s="589"/>
      <c r="CU9" s="589"/>
      <c r="CV9" s="589"/>
      <c r="CW9" s="589"/>
      <c r="CX9" s="589"/>
      <c r="CY9" s="590"/>
      <c r="CZ9" s="641">
        <v>6.7</v>
      </c>
      <c r="DA9" s="641"/>
      <c r="DB9" s="641"/>
      <c r="DC9" s="641"/>
      <c r="DD9" s="594">
        <v>18642</v>
      </c>
      <c r="DE9" s="589"/>
      <c r="DF9" s="589"/>
      <c r="DG9" s="589"/>
      <c r="DH9" s="589"/>
      <c r="DI9" s="589"/>
      <c r="DJ9" s="589"/>
      <c r="DK9" s="589"/>
      <c r="DL9" s="589"/>
      <c r="DM9" s="589"/>
      <c r="DN9" s="589"/>
      <c r="DO9" s="589"/>
      <c r="DP9" s="590"/>
      <c r="DQ9" s="594">
        <v>451373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150124</v>
      </c>
      <c r="S10" s="589"/>
      <c r="T10" s="589"/>
      <c r="U10" s="589"/>
      <c r="V10" s="589"/>
      <c r="W10" s="589"/>
      <c r="X10" s="589"/>
      <c r="Y10" s="590"/>
      <c r="Z10" s="641">
        <v>2</v>
      </c>
      <c r="AA10" s="641"/>
      <c r="AB10" s="641"/>
      <c r="AC10" s="641"/>
      <c r="AD10" s="642">
        <v>150124</v>
      </c>
      <c r="AE10" s="642"/>
      <c r="AF10" s="642"/>
      <c r="AG10" s="642"/>
      <c r="AH10" s="642"/>
      <c r="AI10" s="642"/>
      <c r="AJ10" s="642"/>
      <c r="AK10" s="642"/>
      <c r="AL10" s="611">
        <v>3.6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33693</v>
      </c>
      <c r="BH10" s="589"/>
      <c r="BI10" s="589"/>
      <c r="BJ10" s="589"/>
      <c r="BK10" s="589"/>
      <c r="BL10" s="589"/>
      <c r="BM10" s="589"/>
      <c r="BN10" s="590"/>
      <c r="BO10" s="641">
        <v>2.1</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142932</v>
      </c>
      <c r="CS10" s="589"/>
      <c r="CT10" s="589"/>
      <c r="CU10" s="589"/>
      <c r="CV10" s="589"/>
      <c r="CW10" s="589"/>
      <c r="CX10" s="589"/>
      <c r="CY10" s="590"/>
      <c r="CZ10" s="641">
        <v>2</v>
      </c>
      <c r="DA10" s="641"/>
      <c r="DB10" s="641"/>
      <c r="DC10" s="641"/>
      <c r="DD10" s="594" t="s">
        <v>112</v>
      </c>
      <c r="DE10" s="589"/>
      <c r="DF10" s="589"/>
      <c r="DG10" s="589"/>
      <c r="DH10" s="589"/>
      <c r="DI10" s="589"/>
      <c r="DJ10" s="589"/>
      <c r="DK10" s="589"/>
      <c r="DL10" s="589"/>
      <c r="DM10" s="589"/>
      <c r="DN10" s="589"/>
      <c r="DO10" s="589"/>
      <c r="DP10" s="590"/>
      <c r="DQ10" s="594">
        <v>514</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52651</v>
      </c>
      <c r="S11" s="589"/>
      <c r="T11" s="589"/>
      <c r="U11" s="589"/>
      <c r="V11" s="589"/>
      <c r="W11" s="589"/>
      <c r="X11" s="589"/>
      <c r="Y11" s="590"/>
      <c r="Z11" s="641">
        <v>0.7</v>
      </c>
      <c r="AA11" s="641"/>
      <c r="AB11" s="641"/>
      <c r="AC11" s="641"/>
      <c r="AD11" s="642">
        <v>52651</v>
      </c>
      <c r="AE11" s="642"/>
      <c r="AF11" s="642"/>
      <c r="AG11" s="642"/>
      <c r="AH11" s="642"/>
      <c r="AI11" s="642"/>
      <c r="AJ11" s="642"/>
      <c r="AK11" s="642"/>
      <c r="AL11" s="611">
        <v>1.3</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59832</v>
      </c>
      <c r="BH11" s="589"/>
      <c r="BI11" s="589"/>
      <c r="BJ11" s="589"/>
      <c r="BK11" s="589"/>
      <c r="BL11" s="589"/>
      <c r="BM11" s="589"/>
      <c r="BN11" s="590"/>
      <c r="BO11" s="641">
        <v>3.7</v>
      </c>
      <c r="BP11" s="641"/>
      <c r="BQ11" s="641"/>
      <c r="BR11" s="641"/>
      <c r="BS11" s="594">
        <v>9773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480762</v>
      </c>
      <c r="CS11" s="589"/>
      <c r="CT11" s="589"/>
      <c r="CU11" s="589"/>
      <c r="CV11" s="589"/>
      <c r="CW11" s="589"/>
      <c r="CX11" s="589"/>
      <c r="CY11" s="590"/>
      <c r="CZ11" s="641">
        <v>6.7</v>
      </c>
      <c r="DA11" s="641"/>
      <c r="DB11" s="641"/>
      <c r="DC11" s="641"/>
      <c r="DD11" s="594">
        <v>84512</v>
      </c>
      <c r="DE11" s="589"/>
      <c r="DF11" s="589"/>
      <c r="DG11" s="589"/>
      <c r="DH11" s="589"/>
      <c r="DI11" s="589"/>
      <c r="DJ11" s="589"/>
      <c r="DK11" s="589"/>
      <c r="DL11" s="589"/>
      <c r="DM11" s="589"/>
      <c r="DN11" s="589"/>
      <c r="DO11" s="589"/>
      <c r="DP11" s="590"/>
      <c r="DQ11" s="594">
        <v>257225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926314</v>
      </c>
      <c r="BH12" s="589"/>
      <c r="BI12" s="589"/>
      <c r="BJ12" s="589"/>
      <c r="BK12" s="589"/>
      <c r="BL12" s="589"/>
      <c r="BM12" s="589"/>
      <c r="BN12" s="590"/>
      <c r="BO12" s="641">
        <v>57.2</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279936</v>
      </c>
      <c r="CS12" s="589"/>
      <c r="CT12" s="589"/>
      <c r="CU12" s="589"/>
      <c r="CV12" s="589"/>
      <c r="CW12" s="589"/>
      <c r="CX12" s="589"/>
      <c r="CY12" s="590"/>
      <c r="CZ12" s="641">
        <v>3.9</v>
      </c>
      <c r="DA12" s="641"/>
      <c r="DB12" s="641"/>
      <c r="DC12" s="641"/>
      <c r="DD12" s="594">
        <v>68482</v>
      </c>
      <c r="DE12" s="589"/>
      <c r="DF12" s="589"/>
      <c r="DG12" s="589"/>
      <c r="DH12" s="589"/>
      <c r="DI12" s="589"/>
      <c r="DJ12" s="589"/>
      <c r="DK12" s="589"/>
      <c r="DL12" s="589"/>
      <c r="DM12" s="589"/>
      <c r="DN12" s="589"/>
      <c r="DO12" s="589"/>
      <c r="DP12" s="590"/>
      <c r="DQ12" s="594">
        <v>176434</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13503</v>
      </c>
      <c r="S13" s="589"/>
      <c r="T13" s="589"/>
      <c r="U13" s="589"/>
      <c r="V13" s="589"/>
      <c r="W13" s="589"/>
      <c r="X13" s="589"/>
      <c r="Y13" s="590"/>
      <c r="Z13" s="641">
        <v>0.2</v>
      </c>
      <c r="AA13" s="641"/>
      <c r="AB13" s="641"/>
      <c r="AC13" s="641"/>
      <c r="AD13" s="642">
        <v>13503</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926075</v>
      </c>
      <c r="BH13" s="589"/>
      <c r="BI13" s="589"/>
      <c r="BJ13" s="589"/>
      <c r="BK13" s="589"/>
      <c r="BL13" s="589"/>
      <c r="BM13" s="589"/>
      <c r="BN13" s="590"/>
      <c r="BO13" s="641">
        <v>57.2</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960133</v>
      </c>
      <c r="CS13" s="589"/>
      <c r="CT13" s="589"/>
      <c r="CU13" s="589"/>
      <c r="CV13" s="589"/>
      <c r="CW13" s="589"/>
      <c r="CX13" s="589"/>
      <c r="CY13" s="590"/>
      <c r="CZ13" s="641">
        <v>13.5</v>
      </c>
      <c r="DA13" s="641"/>
      <c r="DB13" s="641"/>
      <c r="DC13" s="641"/>
      <c r="DD13" s="594">
        <v>712620</v>
      </c>
      <c r="DE13" s="589"/>
      <c r="DF13" s="589"/>
      <c r="DG13" s="589"/>
      <c r="DH13" s="589"/>
      <c r="DI13" s="589"/>
      <c r="DJ13" s="589"/>
      <c r="DK13" s="589"/>
      <c r="DL13" s="589"/>
      <c r="DM13" s="589"/>
      <c r="DN13" s="589"/>
      <c r="DO13" s="589"/>
      <c r="DP13" s="590"/>
      <c r="DQ13" s="594">
        <v>358660</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35329</v>
      </c>
      <c r="BH14" s="589"/>
      <c r="BI14" s="589"/>
      <c r="BJ14" s="589"/>
      <c r="BK14" s="589"/>
      <c r="BL14" s="589"/>
      <c r="BM14" s="589"/>
      <c r="BN14" s="590"/>
      <c r="BO14" s="641">
        <v>2.2000000000000002</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258394</v>
      </c>
      <c r="CS14" s="589"/>
      <c r="CT14" s="589"/>
      <c r="CU14" s="589"/>
      <c r="CV14" s="589"/>
      <c r="CW14" s="589"/>
      <c r="CX14" s="589"/>
      <c r="CY14" s="590"/>
      <c r="CZ14" s="641">
        <v>3.6</v>
      </c>
      <c r="DA14" s="641"/>
      <c r="DB14" s="641"/>
      <c r="DC14" s="641"/>
      <c r="DD14" s="594">
        <v>14631</v>
      </c>
      <c r="DE14" s="589"/>
      <c r="DF14" s="589"/>
      <c r="DG14" s="589"/>
      <c r="DH14" s="589"/>
      <c r="DI14" s="589"/>
      <c r="DJ14" s="589"/>
      <c r="DK14" s="589"/>
      <c r="DL14" s="589"/>
      <c r="DM14" s="589"/>
      <c r="DN14" s="589"/>
      <c r="DO14" s="589"/>
      <c r="DP14" s="590"/>
      <c r="DQ14" s="594">
        <v>242878</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2634</v>
      </c>
      <c r="S15" s="589"/>
      <c r="T15" s="589"/>
      <c r="U15" s="589"/>
      <c r="V15" s="589"/>
      <c r="W15" s="589"/>
      <c r="X15" s="589"/>
      <c r="Y15" s="590"/>
      <c r="Z15" s="641">
        <v>0</v>
      </c>
      <c r="AA15" s="641"/>
      <c r="AB15" s="641"/>
      <c r="AC15" s="641"/>
      <c r="AD15" s="642">
        <v>2634</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57542</v>
      </c>
      <c r="BH15" s="589"/>
      <c r="BI15" s="589"/>
      <c r="BJ15" s="589"/>
      <c r="BK15" s="589"/>
      <c r="BL15" s="589"/>
      <c r="BM15" s="589"/>
      <c r="BN15" s="590"/>
      <c r="BO15" s="641">
        <v>3.6</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736519</v>
      </c>
      <c r="CS15" s="589"/>
      <c r="CT15" s="589"/>
      <c r="CU15" s="589"/>
      <c r="CV15" s="589"/>
      <c r="CW15" s="589"/>
      <c r="CX15" s="589"/>
      <c r="CY15" s="590"/>
      <c r="CZ15" s="641">
        <v>10.3</v>
      </c>
      <c r="DA15" s="641"/>
      <c r="DB15" s="641"/>
      <c r="DC15" s="641"/>
      <c r="DD15" s="594">
        <v>180315</v>
      </c>
      <c r="DE15" s="589"/>
      <c r="DF15" s="589"/>
      <c r="DG15" s="589"/>
      <c r="DH15" s="589"/>
      <c r="DI15" s="589"/>
      <c r="DJ15" s="589"/>
      <c r="DK15" s="589"/>
      <c r="DL15" s="589"/>
      <c r="DM15" s="589"/>
      <c r="DN15" s="589"/>
      <c r="DO15" s="589"/>
      <c r="DP15" s="590"/>
      <c r="DQ15" s="594">
        <v>593866</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2466112</v>
      </c>
      <c r="S16" s="589"/>
      <c r="T16" s="589"/>
      <c r="U16" s="589"/>
      <c r="V16" s="589"/>
      <c r="W16" s="589"/>
      <c r="X16" s="589"/>
      <c r="Y16" s="590"/>
      <c r="Z16" s="641">
        <v>32</v>
      </c>
      <c r="AA16" s="641"/>
      <c r="AB16" s="641"/>
      <c r="AC16" s="641"/>
      <c r="AD16" s="642">
        <v>2173155</v>
      </c>
      <c r="AE16" s="642"/>
      <c r="AF16" s="642"/>
      <c r="AG16" s="642"/>
      <c r="AH16" s="642"/>
      <c r="AI16" s="642"/>
      <c r="AJ16" s="642"/>
      <c r="AK16" s="642"/>
      <c r="AL16" s="611">
        <v>52.7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28516</v>
      </c>
      <c r="CS16" s="589"/>
      <c r="CT16" s="589"/>
      <c r="CU16" s="589"/>
      <c r="CV16" s="589"/>
      <c r="CW16" s="589"/>
      <c r="CX16" s="589"/>
      <c r="CY16" s="590"/>
      <c r="CZ16" s="641">
        <v>0.4</v>
      </c>
      <c r="DA16" s="641"/>
      <c r="DB16" s="641"/>
      <c r="DC16" s="641"/>
      <c r="DD16" s="594" t="s">
        <v>112</v>
      </c>
      <c r="DE16" s="589"/>
      <c r="DF16" s="589"/>
      <c r="DG16" s="589"/>
      <c r="DH16" s="589"/>
      <c r="DI16" s="589"/>
      <c r="DJ16" s="589"/>
      <c r="DK16" s="589"/>
      <c r="DL16" s="589"/>
      <c r="DM16" s="589"/>
      <c r="DN16" s="589"/>
      <c r="DO16" s="589"/>
      <c r="DP16" s="590"/>
      <c r="DQ16" s="594">
        <v>8677</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2173155</v>
      </c>
      <c r="S17" s="589"/>
      <c r="T17" s="589"/>
      <c r="U17" s="589"/>
      <c r="V17" s="589"/>
      <c r="W17" s="589"/>
      <c r="X17" s="589"/>
      <c r="Y17" s="590"/>
      <c r="Z17" s="641">
        <v>28.2</v>
      </c>
      <c r="AA17" s="641"/>
      <c r="AB17" s="641"/>
      <c r="AC17" s="641"/>
      <c r="AD17" s="642">
        <v>2173155</v>
      </c>
      <c r="AE17" s="642"/>
      <c r="AF17" s="642"/>
      <c r="AG17" s="642"/>
      <c r="AH17" s="642"/>
      <c r="AI17" s="642"/>
      <c r="AJ17" s="642"/>
      <c r="AK17" s="642"/>
      <c r="AL17" s="611">
        <v>52.7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822606</v>
      </c>
      <c r="CS17" s="589"/>
      <c r="CT17" s="589"/>
      <c r="CU17" s="589"/>
      <c r="CV17" s="589"/>
      <c r="CW17" s="589"/>
      <c r="CX17" s="589"/>
      <c r="CY17" s="590"/>
      <c r="CZ17" s="641">
        <v>11.5</v>
      </c>
      <c r="DA17" s="641"/>
      <c r="DB17" s="641"/>
      <c r="DC17" s="641"/>
      <c r="DD17" s="594" t="s">
        <v>112</v>
      </c>
      <c r="DE17" s="589"/>
      <c r="DF17" s="589"/>
      <c r="DG17" s="589"/>
      <c r="DH17" s="589"/>
      <c r="DI17" s="589"/>
      <c r="DJ17" s="589"/>
      <c r="DK17" s="589"/>
      <c r="DL17" s="589"/>
      <c r="DM17" s="589"/>
      <c r="DN17" s="589"/>
      <c r="DO17" s="589"/>
      <c r="DP17" s="590"/>
      <c r="DQ17" s="594">
        <v>796725</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270293</v>
      </c>
      <c r="S18" s="589"/>
      <c r="T18" s="589"/>
      <c r="U18" s="589"/>
      <c r="V18" s="589"/>
      <c r="W18" s="589"/>
      <c r="X18" s="589"/>
      <c r="Y18" s="590"/>
      <c r="Z18" s="641">
        <v>3.5</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22664</v>
      </c>
      <c r="S19" s="589"/>
      <c r="T19" s="589"/>
      <c r="U19" s="589"/>
      <c r="V19" s="589"/>
      <c r="W19" s="589"/>
      <c r="X19" s="589"/>
      <c r="Y19" s="590"/>
      <c r="Z19" s="641">
        <v>0.3</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4409503</v>
      </c>
      <c r="S20" s="589"/>
      <c r="T20" s="589"/>
      <c r="U20" s="589"/>
      <c r="V20" s="589"/>
      <c r="W20" s="589"/>
      <c r="X20" s="589"/>
      <c r="Y20" s="590"/>
      <c r="Z20" s="641">
        <v>57.3</v>
      </c>
      <c r="AA20" s="641"/>
      <c r="AB20" s="641"/>
      <c r="AC20" s="641"/>
      <c r="AD20" s="642">
        <v>4116546</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7125377</v>
      </c>
      <c r="CS20" s="589"/>
      <c r="CT20" s="589"/>
      <c r="CU20" s="589"/>
      <c r="CV20" s="589"/>
      <c r="CW20" s="589"/>
      <c r="CX20" s="589"/>
      <c r="CY20" s="590"/>
      <c r="CZ20" s="641">
        <v>100</v>
      </c>
      <c r="DA20" s="641"/>
      <c r="DB20" s="641"/>
      <c r="DC20" s="641"/>
      <c r="DD20" s="594">
        <v>1204315</v>
      </c>
      <c r="DE20" s="589"/>
      <c r="DF20" s="589"/>
      <c r="DG20" s="589"/>
      <c r="DH20" s="589"/>
      <c r="DI20" s="589"/>
      <c r="DJ20" s="589"/>
      <c r="DK20" s="589"/>
      <c r="DL20" s="589"/>
      <c r="DM20" s="589"/>
      <c r="DN20" s="589"/>
      <c r="DO20" s="589"/>
      <c r="DP20" s="590"/>
      <c r="DQ20" s="594">
        <v>4839921</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1333</v>
      </c>
      <c r="S21" s="589"/>
      <c r="T21" s="589"/>
      <c r="U21" s="589"/>
      <c r="V21" s="589"/>
      <c r="W21" s="589"/>
      <c r="X21" s="589"/>
      <c r="Y21" s="590"/>
      <c r="Z21" s="641">
        <v>0</v>
      </c>
      <c r="AA21" s="641"/>
      <c r="AB21" s="641"/>
      <c r="AC21" s="641"/>
      <c r="AD21" s="642">
        <v>1333</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49011</v>
      </c>
      <c r="S22" s="589"/>
      <c r="T22" s="589"/>
      <c r="U22" s="589"/>
      <c r="V22" s="589"/>
      <c r="W22" s="589"/>
      <c r="X22" s="589"/>
      <c r="Y22" s="590"/>
      <c r="Z22" s="641">
        <v>0.6</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138080</v>
      </c>
      <c r="S23" s="589"/>
      <c r="T23" s="589"/>
      <c r="U23" s="589"/>
      <c r="V23" s="589"/>
      <c r="W23" s="589"/>
      <c r="X23" s="589"/>
      <c r="Y23" s="590"/>
      <c r="Z23" s="641">
        <v>1.8</v>
      </c>
      <c r="AA23" s="641"/>
      <c r="AB23" s="641"/>
      <c r="AC23" s="641"/>
      <c r="AD23" s="642">
        <v>2516</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22215</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2799208</v>
      </c>
      <c r="CS24" s="639"/>
      <c r="CT24" s="639"/>
      <c r="CU24" s="639"/>
      <c r="CV24" s="639"/>
      <c r="CW24" s="639"/>
      <c r="CX24" s="639"/>
      <c r="CY24" s="686"/>
      <c r="CZ24" s="690">
        <v>39.299999999999997</v>
      </c>
      <c r="DA24" s="691"/>
      <c r="DB24" s="691"/>
      <c r="DC24" s="692"/>
      <c r="DD24" s="685">
        <v>2111686</v>
      </c>
      <c r="DE24" s="639"/>
      <c r="DF24" s="639"/>
      <c r="DG24" s="639"/>
      <c r="DH24" s="639"/>
      <c r="DI24" s="639"/>
      <c r="DJ24" s="639"/>
      <c r="DK24" s="686"/>
      <c r="DL24" s="685">
        <v>2110613</v>
      </c>
      <c r="DM24" s="639"/>
      <c r="DN24" s="639"/>
      <c r="DO24" s="639"/>
      <c r="DP24" s="639"/>
      <c r="DQ24" s="639"/>
      <c r="DR24" s="639"/>
      <c r="DS24" s="639"/>
      <c r="DT24" s="639"/>
      <c r="DU24" s="639"/>
      <c r="DV24" s="686"/>
      <c r="DW24" s="687">
        <v>47.7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875245</v>
      </c>
      <c r="S25" s="589"/>
      <c r="T25" s="589"/>
      <c r="U25" s="589"/>
      <c r="V25" s="589"/>
      <c r="W25" s="589"/>
      <c r="X25" s="589"/>
      <c r="Y25" s="590"/>
      <c r="Z25" s="641">
        <v>11.4</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1186092</v>
      </c>
      <c r="CS25" s="607"/>
      <c r="CT25" s="607"/>
      <c r="CU25" s="607"/>
      <c r="CV25" s="607"/>
      <c r="CW25" s="607"/>
      <c r="CX25" s="607"/>
      <c r="CY25" s="608"/>
      <c r="CZ25" s="591">
        <v>16.600000000000001</v>
      </c>
      <c r="DA25" s="609"/>
      <c r="DB25" s="609"/>
      <c r="DC25" s="610"/>
      <c r="DD25" s="594">
        <v>1097060</v>
      </c>
      <c r="DE25" s="607"/>
      <c r="DF25" s="607"/>
      <c r="DG25" s="607"/>
      <c r="DH25" s="607"/>
      <c r="DI25" s="607"/>
      <c r="DJ25" s="607"/>
      <c r="DK25" s="608"/>
      <c r="DL25" s="594">
        <v>1096027</v>
      </c>
      <c r="DM25" s="607"/>
      <c r="DN25" s="607"/>
      <c r="DO25" s="607"/>
      <c r="DP25" s="607"/>
      <c r="DQ25" s="607"/>
      <c r="DR25" s="607"/>
      <c r="DS25" s="607"/>
      <c r="DT25" s="607"/>
      <c r="DU25" s="607"/>
      <c r="DV25" s="608"/>
      <c r="DW25" s="611">
        <v>24.8</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659411</v>
      </c>
      <c r="CS26" s="589"/>
      <c r="CT26" s="589"/>
      <c r="CU26" s="589"/>
      <c r="CV26" s="589"/>
      <c r="CW26" s="589"/>
      <c r="CX26" s="589"/>
      <c r="CY26" s="590"/>
      <c r="CZ26" s="591">
        <v>9.3000000000000007</v>
      </c>
      <c r="DA26" s="609"/>
      <c r="DB26" s="609"/>
      <c r="DC26" s="610"/>
      <c r="DD26" s="594">
        <v>594650</v>
      </c>
      <c r="DE26" s="589"/>
      <c r="DF26" s="589"/>
      <c r="DG26" s="589"/>
      <c r="DH26" s="589"/>
      <c r="DI26" s="589"/>
      <c r="DJ26" s="589"/>
      <c r="DK26" s="590"/>
      <c r="DL26" s="594" t="s">
        <v>279</v>
      </c>
      <c r="DM26" s="589"/>
      <c r="DN26" s="589"/>
      <c r="DO26" s="589"/>
      <c r="DP26" s="589"/>
      <c r="DQ26" s="589"/>
      <c r="DR26" s="589"/>
      <c r="DS26" s="589"/>
      <c r="DT26" s="589"/>
      <c r="DU26" s="589"/>
      <c r="DV26" s="590"/>
      <c r="DW26" s="611" t="s">
        <v>279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563952</v>
      </c>
      <c r="S27" s="589"/>
      <c r="T27" s="589"/>
      <c r="U27" s="589"/>
      <c r="V27" s="589"/>
      <c r="W27" s="589"/>
      <c r="X27" s="589"/>
      <c r="Y27" s="590"/>
      <c r="Z27" s="641">
        <v>7.3</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1619589</v>
      </c>
      <c r="BH27" s="589"/>
      <c r="BI27" s="589"/>
      <c r="BJ27" s="589"/>
      <c r="BK27" s="589"/>
      <c r="BL27" s="589"/>
      <c r="BM27" s="589"/>
      <c r="BN27" s="590"/>
      <c r="BO27" s="641">
        <v>100</v>
      </c>
      <c r="BP27" s="641"/>
      <c r="BQ27" s="641"/>
      <c r="BR27" s="641"/>
      <c r="BS27" s="594">
        <v>9773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790510</v>
      </c>
      <c r="CS27" s="607"/>
      <c r="CT27" s="607"/>
      <c r="CU27" s="607"/>
      <c r="CV27" s="607"/>
      <c r="CW27" s="607"/>
      <c r="CX27" s="607"/>
      <c r="CY27" s="608"/>
      <c r="CZ27" s="591">
        <v>11.1</v>
      </c>
      <c r="DA27" s="609"/>
      <c r="DB27" s="609"/>
      <c r="DC27" s="610"/>
      <c r="DD27" s="594">
        <v>217901</v>
      </c>
      <c r="DE27" s="607"/>
      <c r="DF27" s="607"/>
      <c r="DG27" s="607"/>
      <c r="DH27" s="607"/>
      <c r="DI27" s="607"/>
      <c r="DJ27" s="607"/>
      <c r="DK27" s="608"/>
      <c r="DL27" s="594">
        <v>217861</v>
      </c>
      <c r="DM27" s="607"/>
      <c r="DN27" s="607"/>
      <c r="DO27" s="607"/>
      <c r="DP27" s="607"/>
      <c r="DQ27" s="607"/>
      <c r="DR27" s="607"/>
      <c r="DS27" s="607"/>
      <c r="DT27" s="607"/>
      <c r="DU27" s="607"/>
      <c r="DV27" s="608"/>
      <c r="DW27" s="611">
        <v>4.9000000000000004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43594</v>
      </c>
      <c r="S28" s="589"/>
      <c r="T28" s="589"/>
      <c r="U28" s="589"/>
      <c r="V28" s="589"/>
      <c r="W28" s="589"/>
      <c r="X28" s="589"/>
      <c r="Y28" s="590"/>
      <c r="Z28" s="641">
        <v>0.6</v>
      </c>
      <c r="AA28" s="641"/>
      <c r="AB28" s="641"/>
      <c r="AC28" s="641"/>
      <c r="AD28" s="642">
        <v>1750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822606</v>
      </c>
      <c r="CS28" s="589"/>
      <c r="CT28" s="589"/>
      <c r="CU28" s="589"/>
      <c r="CV28" s="589"/>
      <c r="CW28" s="589"/>
      <c r="CX28" s="589"/>
      <c r="CY28" s="590"/>
      <c r="CZ28" s="591">
        <v>11.5</v>
      </c>
      <c r="DA28" s="609"/>
      <c r="DB28" s="609"/>
      <c r="DC28" s="610"/>
      <c r="DD28" s="594">
        <v>796725</v>
      </c>
      <c r="DE28" s="589"/>
      <c r="DF28" s="589"/>
      <c r="DG28" s="589"/>
      <c r="DH28" s="589"/>
      <c r="DI28" s="589"/>
      <c r="DJ28" s="589"/>
      <c r="DK28" s="590"/>
      <c r="DL28" s="594">
        <v>796725</v>
      </c>
      <c r="DM28" s="589"/>
      <c r="DN28" s="589"/>
      <c r="DO28" s="589"/>
      <c r="DP28" s="589"/>
      <c r="DQ28" s="589"/>
      <c r="DR28" s="589"/>
      <c r="DS28" s="589"/>
      <c r="DT28" s="589"/>
      <c r="DU28" s="589"/>
      <c r="DV28" s="590"/>
      <c r="DW28" s="611">
        <v>18</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11190</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822606</v>
      </c>
      <c r="CS29" s="607"/>
      <c r="CT29" s="607"/>
      <c r="CU29" s="607"/>
      <c r="CV29" s="607"/>
      <c r="CW29" s="607"/>
      <c r="CX29" s="607"/>
      <c r="CY29" s="608"/>
      <c r="CZ29" s="591">
        <v>11.5</v>
      </c>
      <c r="DA29" s="609"/>
      <c r="DB29" s="609"/>
      <c r="DC29" s="610"/>
      <c r="DD29" s="594">
        <v>796725</v>
      </c>
      <c r="DE29" s="607"/>
      <c r="DF29" s="607"/>
      <c r="DG29" s="607"/>
      <c r="DH29" s="607"/>
      <c r="DI29" s="607"/>
      <c r="DJ29" s="607"/>
      <c r="DK29" s="608"/>
      <c r="DL29" s="594">
        <v>796725</v>
      </c>
      <c r="DM29" s="607"/>
      <c r="DN29" s="607"/>
      <c r="DO29" s="607"/>
      <c r="DP29" s="607"/>
      <c r="DQ29" s="607"/>
      <c r="DR29" s="607"/>
      <c r="DS29" s="607"/>
      <c r="DT29" s="607"/>
      <c r="DU29" s="607"/>
      <c r="DV29" s="608"/>
      <c r="DW29" s="611">
        <v>18</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243343</v>
      </c>
      <c r="S30" s="589"/>
      <c r="T30" s="589"/>
      <c r="U30" s="589"/>
      <c r="V30" s="589"/>
      <c r="W30" s="589"/>
      <c r="X30" s="589"/>
      <c r="Y30" s="590"/>
      <c r="Z30" s="641">
        <v>3.2</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97.6</v>
      </c>
      <c r="BH30" s="655"/>
      <c r="BI30" s="655"/>
      <c r="BJ30" s="655"/>
      <c r="BK30" s="655"/>
      <c r="BL30" s="655"/>
      <c r="BM30" s="656">
        <v>83.7</v>
      </c>
      <c r="BN30" s="655"/>
      <c r="BO30" s="655"/>
      <c r="BP30" s="655"/>
      <c r="BQ30" s="657"/>
      <c r="BR30" s="654">
        <v>97.6</v>
      </c>
      <c r="BS30" s="655"/>
      <c r="BT30" s="655"/>
      <c r="BU30" s="655"/>
      <c r="BV30" s="655"/>
      <c r="BW30" s="655"/>
      <c r="BX30" s="656">
        <v>83.5</v>
      </c>
      <c r="BY30" s="655"/>
      <c r="BZ30" s="655"/>
      <c r="CA30" s="655"/>
      <c r="CB30" s="657"/>
      <c r="CD30" s="660"/>
      <c r="CE30" s="661"/>
      <c r="CF30" s="625" t="s">
        <v>293</v>
      </c>
      <c r="CG30" s="622"/>
      <c r="CH30" s="622"/>
      <c r="CI30" s="622"/>
      <c r="CJ30" s="622"/>
      <c r="CK30" s="622"/>
      <c r="CL30" s="622"/>
      <c r="CM30" s="622"/>
      <c r="CN30" s="622"/>
      <c r="CO30" s="622"/>
      <c r="CP30" s="622"/>
      <c r="CQ30" s="623"/>
      <c r="CR30" s="588">
        <v>732825</v>
      </c>
      <c r="CS30" s="589"/>
      <c r="CT30" s="589"/>
      <c r="CU30" s="589"/>
      <c r="CV30" s="589"/>
      <c r="CW30" s="589"/>
      <c r="CX30" s="589"/>
      <c r="CY30" s="590"/>
      <c r="CZ30" s="591">
        <v>10.3</v>
      </c>
      <c r="DA30" s="609"/>
      <c r="DB30" s="609"/>
      <c r="DC30" s="610"/>
      <c r="DD30" s="594">
        <v>706944</v>
      </c>
      <c r="DE30" s="589"/>
      <c r="DF30" s="589"/>
      <c r="DG30" s="589"/>
      <c r="DH30" s="589"/>
      <c r="DI30" s="589"/>
      <c r="DJ30" s="589"/>
      <c r="DK30" s="590"/>
      <c r="DL30" s="594">
        <v>706944</v>
      </c>
      <c r="DM30" s="589"/>
      <c r="DN30" s="589"/>
      <c r="DO30" s="589"/>
      <c r="DP30" s="589"/>
      <c r="DQ30" s="589"/>
      <c r="DR30" s="589"/>
      <c r="DS30" s="589"/>
      <c r="DT30" s="589"/>
      <c r="DU30" s="589"/>
      <c r="DV30" s="590"/>
      <c r="DW30" s="611">
        <v>16</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450700</v>
      </c>
      <c r="S31" s="589"/>
      <c r="T31" s="589"/>
      <c r="U31" s="589"/>
      <c r="V31" s="589"/>
      <c r="W31" s="589"/>
      <c r="X31" s="589"/>
      <c r="Y31" s="590"/>
      <c r="Z31" s="641">
        <v>5.9</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98.5</v>
      </c>
      <c r="BH31" s="607"/>
      <c r="BI31" s="607"/>
      <c r="BJ31" s="607"/>
      <c r="BK31" s="607"/>
      <c r="BL31" s="607"/>
      <c r="BM31" s="643">
        <v>95.2</v>
      </c>
      <c r="BN31" s="653"/>
      <c r="BO31" s="653"/>
      <c r="BP31" s="653"/>
      <c r="BQ31" s="617"/>
      <c r="BR31" s="652">
        <v>98.6</v>
      </c>
      <c r="BS31" s="607"/>
      <c r="BT31" s="607"/>
      <c r="BU31" s="607"/>
      <c r="BV31" s="607"/>
      <c r="BW31" s="607"/>
      <c r="BX31" s="643">
        <v>95.2</v>
      </c>
      <c r="BY31" s="653"/>
      <c r="BZ31" s="653"/>
      <c r="CA31" s="653"/>
      <c r="CB31" s="617"/>
      <c r="CD31" s="660"/>
      <c r="CE31" s="661"/>
      <c r="CF31" s="625" t="s">
        <v>297</v>
      </c>
      <c r="CG31" s="622"/>
      <c r="CH31" s="622"/>
      <c r="CI31" s="622"/>
      <c r="CJ31" s="622"/>
      <c r="CK31" s="622"/>
      <c r="CL31" s="622"/>
      <c r="CM31" s="622"/>
      <c r="CN31" s="622"/>
      <c r="CO31" s="622"/>
      <c r="CP31" s="622"/>
      <c r="CQ31" s="623"/>
      <c r="CR31" s="588">
        <v>89781</v>
      </c>
      <c r="CS31" s="607"/>
      <c r="CT31" s="607"/>
      <c r="CU31" s="607"/>
      <c r="CV31" s="607"/>
      <c r="CW31" s="607"/>
      <c r="CX31" s="607"/>
      <c r="CY31" s="608"/>
      <c r="CZ31" s="591">
        <v>1.3</v>
      </c>
      <c r="DA31" s="609"/>
      <c r="DB31" s="609"/>
      <c r="DC31" s="610"/>
      <c r="DD31" s="594">
        <v>89781</v>
      </c>
      <c r="DE31" s="607"/>
      <c r="DF31" s="607"/>
      <c r="DG31" s="607"/>
      <c r="DH31" s="607"/>
      <c r="DI31" s="607"/>
      <c r="DJ31" s="607"/>
      <c r="DK31" s="608"/>
      <c r="DL31" s="594">
        <v>89781</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99387</v>
      </c>
      <c r="S32" s="589"/>
      <c r="T32" s="589"/>
      <c r="U32" s="589"/>
      <c r="V32" s="589"/>
      <c r="W32" s="589"/>
      <c r="X32" s="589"/>
      <c r="Y32" s="590"/>
      <c r="Z32" s="641">
        <v>1.3</v>
      </c>
      <c r="AA32" s="641"/>
      <c r="AB32" s="641"/>
      <c r="AC32" s="641"/>
      <c r="AD32" s="642">
        <v>600</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96.8</v>
      </c>
      <c r="BH32" s="573"/>
      <c r="BI32" s="573"/>
      <c r="BJ32" s="573"/>
      <c r="BK32" s="573"/>
      <c r="BL32" s="573"/>
      <c r="BM32" s="636">
        <v>76.599999999999994</v>
      </c>
      <c r="BN32" s="573"/>
      <c r="BO32" s="573"/>
      <c r="BP32" s="573"/>
      <c r="BQ32" s="630"/>
      <c r="BR32" s="651">
        <v>96.8</v>
      </c>
      <c r="BS32" s="573"/>
      <c r="BT32" s="573"/>
      <c r="BU32" s="573"/>
      <c r="BV32" s="573"/>
      <c r="BW32" s="573"/>
      <c r="BX32" s="636">
        <v>76.3</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789600</v>
      </c>
      <c r="S33" s="589"/>
      <c r="T33" s="589"/>
      <c r="U33" s="589"/>
      <c r="V33" s="589"/>
      <c r="W33" s="589"/>
      <c r="X33" s="589"/>
      <c r="Y33" s="590"/>
      <c r="Z33" s="641">
        <v>10.3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3093338</v>
      </c>
      <c r="CS33" s="607"/>
      <c r="CT33" s="607"/>
      <c r="CU33" s="607"/>
      <c r="CV33" s="607"/>
      <c r="CW33" s="607"/>
      <c r="CX33" s="607"/>
      <c r="CY33" s="608"/>
      <c r="CZ33" s="591">
        <v>43.4</v>
      </c>
      <c r="DA33" s="609"/>
      <c r="DB33" s="609"/>
      <c r="DC33" s="610"/>
      <c r="DD33" s="594">
        <v>2374220</v>
      </c>
      <c r="DE33" s="607"/>
      <c r="DF33" s="607"/>
      <c r="DG33" s="607"/>
      <c r="DH33" s="607"/>
      <c r="DI33" s="607"/>
      <c r="DJ33" s="607"/>
      <c r="DK33" s="608"/>
      <c r="DL33" s="594">
        <v>1846854</v>
      </c>
      <c r="DM33" s="607"/>
      <c r="DN33" s="607"/>
      <c r="DO33" s="607"/>
      <c r="DP33" s="607"/>
      <c r="DQ33" s="607"/>
      <c r="DR33" s="607"/>
      <c r="DS33" s="607"/>
      <c r="DT33" s="607"/>
      <c r="DU33" s="607"/>
      <c r="DV33" s="608"/>
      <c r="DW33" s="611">
        <v>41.8</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1120294</v>
      </c>
      <c r="CS34" s="589"/>
      <c r="CT34" s="589"/>
      <c r="CU34" s="589"/>
      <c r="CV34" s="589"/>
      <c r="CW34" s="589"/>
      <c r="CX34" s="589"/>
      <c r="CY34" s="590"/>
      <c r="CZ34" s="591">
        <v>15.7</v>
      </c>
      <c r="DA34" s="609"/>
      <c r="DB34" s="609"/>
      <c r="DC34" s="610"/>
      <c r="DD34" s="594">
        <v>745730</v>
      </c>
      <c r="DE34" s="589"/>
      <c r="DF34" s="589"/>
      <c r="DG34" s="589"/>
      <c r="DH34" s="589"/>
      <c r="DI34" s="589"/>
      <c r="DJ34" s="589"/>
      <c r="DK34" s="590"/>
      <c r="DL34" s="594">
        <v>699668</v>
      </c>
      <c r="DM34" s="589"/>
      <c r="DN34" s="589"/>
      <c r="DO34" s="589"/>
      <c r="DP34" s="589"/>
      <c r="DQ34" s="589"/>
      <c r="DR34" s="589"/>
      <c r="DS34" s="589"/>
      <c r="DT34" s="589"/>
      <c r="DU34" s="589"/>
      <c r="DV34" s="590"/>
      <c r="DW34" s="611">
        <v>15.8</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300000</v>
      </c>
      <c r="S35" s="589"/>
      <c r="T35" s="589"/>
      <c r="U35" s="589"/>
      <c r="V35" s="589"/>
      <c r="W35" s="589"/>
      <c r="X35" s="589"/>
      <c r="Y35" s="590"/>
      <c r="Z35" s="641">
        <v>3.9</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842389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34735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38094</v>
      </c>
      <c r="CS35" s="607"/>
      <c r="CT35" s="607"/>
      <c r="CU35" s="607"/>
      <c r="CV35" s="607"/>
      <c r="CW35" s="607"/>
      <c r="CX35" s="607"/>
      <c r="CY35" s="608"/>
      <c r="CZ35" s="591">
        <v>0.5</v>
      </c>
      <c r="DA35" s="609"/>
      <c r="DB35" s="609"/>
      <c r="DC35" s="610"/>
      <c r="DD35" s="594">
        <v>24719</v>
      </c>
      <c r="DE35" s="607"/>
      <c r="DF35" s="607"/>
      <c r="DG35" s="607"/>
      <c r="DH35" s="607"/>
      <c r="DI35" s="607"/>
      <c r="DJ35" s="607"/>
      <c r="DK35" s="608"/>
      <c r="DL35" s="594">
        <v>24719</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7697153</v>
      </c>
      <c r="S36" s="629"/>
      <c r="T36" s="629"/>
      <c r="U36" s="629"/>
      <c r="V36" s="629"/>
      <c r="W36" s="629"/>
      <c r="X36" s="629"/>
      <c r="Y36" s="632"/>
      <c r="Z36" s="633">
        <v>100</v>
      </c>
      <c r="AA36" s="633"/>
      <c r="AB36" s="633"/>
      <c r="AC36" s="633"/>
      <c r="AD36" s="634">
        <v>4122745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171838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6589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896452</v>
      </c>
      <c r="CS36" s="589"/>
      <c r="CT36" s="589"/>
      <c r="CU36" s="589"/>
      <c r="CV36" s="589"/>
      <c r="CW36" s="589"/>
      <c r="CX36" s="589"/>
      <c r="CY36" s="590"/>
      <c r="CZ36" s="591">
        <v>12.6</v>
      </c>
      <c r="DA36" s="609"/>
      <c r="DB36" s="609"/>
      <c r="DC36" s="610"/>
      <c r="DD36" s="594">
        <v>702124</v>
      </c>
      <c r="DE36" s="589"/>
      <c r="DF36" s="589"/>
      <c r="DG36" s="589"/>
      <c r="DH36" s="589"/>
      <c r="DI36" s="589"/>
      <c r="DJ36" s="589"/>
      <c r="DK36" s="590"/>
      <c r="DL36" s="594">
        <v>601400</v>
      </c>
      <c r="DM36" s="589"/>
      <c r="DN36" s="589"/>
      <c r="DO36" s="589"/>
      <c r="DP36" s="589"/>
      <c r="DQ36" s="589"/>
      <c r="DR36" s="589"/>
      <c r="DS36" s="589"/>
      <c r="DT36" s="589"/>
      <c r="DU36" s="589"/>
      <c r="DV36" s="590"/>
      <c r="DW36" s="611">
        <v>13.6</v>
      </c>
      <c r="DX36" s="612"/>
      <c r="DY36" s="612"/>
      <c r="DZ36" s="612"/>
      <c r="EA36" s="612"/>
      <c r="EB36" s="612"/>
      <c r="EC36" s="613"/>
    </row>
    <row r="37" spans="2:133" ht="11.25" customHeight="1">
      <c r="AQ37" s="614" t="s">
        <v>315</v>
      </c>
      <c r="AR37" s="615"/>
      <c r="AS37" s="615"/>
      <c r="AT37" s="615"/>
      <c r="AU37" s="615"/>
      <c r="AV37" s="615"/>
      <c r="AW37" s="615"/>
      <c r="AX37" s="615"/>
      <c r="AY37" s="616"/>
      <c r="AZ37" s="588">
        <v>102668</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2418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329194</v>
      </c>
      <c r="CS37" s="607"/>
      <c r="CT37" s="607"/>
      <c r="CU37" s="607"/>
      <c r="CV37" s="607"/>
      <c r="CW37" s="607"/>
      <c r="CX37" s="607"/>
      <c r="CY37" s="608"/>
      <c r="CZ37" s="591">
        <v>4.5999999999999996</v>
      </c>
      <c r="DA37" s="609"/>
      <c r="DB37" s="609"/>
      <c r="DC37" s="610"/>
      <c r="DD37" s="594">
        <v>329194</v>
      </c>
      <c r="DE37" s="607"/>
      <c r="DF37" s="607"/>
      <c r="DG37" s="607"/>
      <c r="DH37" s="607"/>
      <c r="DI37" s="607"/>
      <c r="DJ37" s="607"/>
      <c r="DK37" s="608"/>
      <c r="DL37" s="594">
        <v>329194</v>
      </c>
      <c r="DM37" s="607"/>
      <c r="DN37" s="607"/>
      <c r="DO37" s="607"/>
      <c r="DP37" s="607"/>
      <c r="DQ37" s="607"/>
      <c r="DR37" s="607"/>
      <c r="DS37" s="607"/>
      <c r="DT37" s="607"/>
      <c r="DU37" s="607"/>
      <c r="DV37" s="608"/>
      <c r="DW37" s="611">
        <v>7.4</v>
      </c>
      <c r="DX37" s="612"/>
      <c r="DY37" s="612"/>
      <c r="DZ37" s="612"/>
      <c r="EA37" s="612"/>
      <c r="EB37" s="612"/>
      <c r="EC37" s="613"/>
    </row>
    <row r="38" spans="2:133" ht="11.25" customHeight="1">
      <c r="AQ38" s="614" t="s">
        <v>318</v>
      </c>
      <c r="AR38" s="615"/>
      <c r="AS38" s="615"/>
      <c r="AT38" s="615"/>
      <c r="AU38" s="615"/>
      <c r="AV38" s="615"/>
      <c r="AW38" s="615"/>
      <c r="AX38" s="615"/>
      <c r="AY38" s="616"/>
      <c r="AZ38" s="588">
        <v>24200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4374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670551</v>
      </c>
      <c r="CS38" s="589"/>
      <c r="CT38" s="589"/>
      <c r="CU38" s="589"/>
      <c r="CV38" s="589"/>
      <c r="CW38" s="589"/>
      <c r="CX38" s="589"/>
      <c r="CY38" s="590"/>
      <c r="CZ38" s="591">
        <v>9.4</v>
      </c>
      <c r="DA38" s="609"/>
      <c r="DB38" s="609"/>
      <c r="DC38" s="610"/>
      <c r="DD38" s="594">
        <v>585384</v>
      </c>
      <c r="DE38" s="589"/>
      <c r="DF38" s="589"/>
      <c r="DG38" s="589"/>
      <c r="DH38" s="589"/>
      <c r="DI38" s="589"/>
      <c r="DJ38" s="589"/>
      <c r="DK38" s="590"/>
      <c r="DL38" s="594">
        <v>521067</v>
      </c>
      <c r="DM38" s="589"/>
      <c r="DN38" s="589"/>
      <c r="DO38" s="589"/>
      <c r="DP38" s="589"/>
      <c r="DQ38" s="589"/>
      <c r="DR38" s="589"/>
      <c r="DS38" s="589"/>
      <c r="DT38" s="589"/>
      <c r="DU38" s="589"/>
      <c r="DV38" s="590"/>
      <c r="DW38" s="611">
        <v>11.8</v>
      </c>
      <c r="DX38" s="612"/>
      <c r="DY38" s="612"/>
      <c r="DZ38" s="612"/>
      <c r="EA38" s="612"/>
      <c r="EB38" s="612"/>
      <c r="EC38" s="613"/>
    </row>
    <row r="39" spans="2:133" ht="11.25" customHeight="1">
      <c r="AQ39" s="614" t="s">
        <v>321</v>
      </c>
      <c r="AR39" s="615"/>
      <c r="AS39" s="615"/>
      <c r="AT39" s="615"/>
      <c r="AU39" s="615"/>
      <c r="AV39" s="615"/>
      <c r="AW39" s="615"/>
      <c r="AX39" s="615"/>
      <c r="AY39" s="616"/>
      <c r="AZ39" s="588">
        <v>398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255947</v>
      </c>
      <c r="CS39" s="607"/>
      <c r="CT39" s="607"/>
      <c r="CU39" s="607"/>
      <c r="CV39" s="607"/>
      <c r="CW39" s="607"/>
      <c r="CX39" s="607"/>
      <c r="CY39" s="608"/>
      <c r="CZ39" s="591">
        <v>3.6</v>
      </c>
      <c r="DA39" s="609"/>
      <c r="DB39" s="609"/>
      <c r="DC39" s="610"/>
      <c r="DD39" s="594">
        <v>244263</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115248</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101</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112000</v>
      </c>
      <c r="CS40" s="589"/>
      <c r="CT40" s="589"/>
      <c r="CU40" s="589"/>
      <c r="CV40" s="589"/>
      <c r="CW40" s="589"/>
      <c r="CX40" s="589"/>
      <c r="CY40" s="590"/>
      <c r="CZ40" s="591">
        <v>1.6</v>
      </c>
      <c r="DA40" s="609"/>
      <c r="DB40" s="609"/>
      <c r="DC40" s="610"/>
      <c r="DD40" s="594">
        <v>72000</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428037</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278</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1232831</v>
      </c>
      <c r="CS42" s="589"/>
      <c r="CT42" s="589"/>
      <c r="CU42" s="589"/>
      <c r="CV42" s="589"/>
      <c r="CW42" s="589"/>
      <c r="CX42" s="589"/>
      <c r="CY42" s="590"/>
      <c r="CZ42" s="591">
        <v>17.3</v>
      </c>
      <c r="DA42" s="592"/>
      <c r="DB42" s="592"/>
      <c r="DC42" s="593"/>
      <c r="DD42" s="594">
        <v>354015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19532</v>
      </c>
      <c r="CS43" s="607"/>
      <c r="CT43" s="607"/>
      <c r="CU43" s="607"/>
      <c r="CV43" s="607"/>
      <c r="CW43" s="607"/>
      <c r="CX43" s="607"/>
      <c r="CY43" s="608"/>
      <c r="CZ43" s="591">
        <v>0.3</v>
      </c>
      <c r="DA43" s="609"/>
      <c r="DB43" s="609"/>
      <c r="DC43" s="610"/>
      <c r="DD43" s="594">
        <v>19532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1204315</v>
      </c>
      <c r="CS44" s="589"/>
      <c r="CT44" s="589"/>
      <c r="CU44" s="589"/>
      <c r="CV44" s="589"/>
      <c r="CW44" s="589"/>
      <c r="CX44" s="589"/>
      <c r="CY44" s="590"/>
      <c r="CZ44" s="591">
        <v>16.899999999999999</v>
      </c>
      <c r="DA44" s="592"/>
      <c r="DB44" s="592"/>
      <c r="DC44" s="593"/>
      <c r="DD44" s="594">
        <v>345338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754497</v>
      </c>
      <c r="CS45" s="607"/>
      <c r="CT45" s="607"/>
      <c r="CU45" s="607"/>
      <c r="CV45" s="607"/>
      <c r="CW45" s="607"/>
      <c r="CX45" s="607"/>
      <c r="CY45" s="608"/>
      <c r="CZ45" s="591">
        <v>10.6</v>
      </c>
      <c r="DA45" s="609"/>
      <c r="DB45" s="609"/>
      <c r="DC45" s="610"/>
      <c r="DD45" s="594">
        <v>43958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415888</v>
      </c>
      <c r="CS46" s="589"/>
      <c r="CT46" s="589"/>
      <c r="CU46" s="589"/>
      <c r="CV46" s="589"/>
      <c r="CW46" s="589"/>
      <c r="CX46" s="589"/>
      <c r="CY46" s="590"/>
      <c r="CZ46" s="591">
        <v>5.8</v>
      </c>
      <c r="DA46" s="592"/>
      <c r="DB46" s="592"/>
      <c r="DC46" s="593"/>
      <c r="DD46" s="594">
        <v>267450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28516</v>
      </c>
      <c r="CS47" s="607"/>
      <c r="CT47" s="607"/>
      <c r="CU47" s="607"/>
      <c r="CV47" s="607"/>
      <c r="CW47" s="607"/>
      <c r="CX47" s="607"/>
      <c r="CY47" s="608"/>
      <c r="CZ47" s="591">
        <v>0.4</v>
      </c>
      <c r="DA47" s="609"/>
      <c r="DB47" s="609"/>
      <c r="DC47" s="610"/>
      <c r="DD47" s="594">
        <v>8677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7125377</v>
      </c>
      <c r="CS49" s="573"/>
      <c r="CT49" s="573"/>
      <c r="CU49" s="573"/>
      <c r="CV49" s="573"/>
      <c r="CW49" s="573"/>
      <c r="CX49" s="573"/>
      <c r="CY49" s="574"/>
      <c r="CZ49" s="575">
        <v>100</v>
      </c>
      <c r="DA49" s="576"/>
      <c r="DB49" s="576"/>
      <c r="DC49" s="577"/>
      <c r="DD49" s="578">
        <v>4839921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7575</v>
      </c>
      <c r="R7" s="1101"/>
      <c r="S7" s="1101"/>
      <c r="T7" s="1101"/>
      <c r="U7" s="1101"/>
      <c r="V7" s="1101">
        <v>7042</v>
      </c>
      <c r="W7" s="1101"/>
      <c r="X7" s="1101"/>
      <c r="Y7" s="1101"/>
      <c r="Z7" s="1101"/>
      <c r="AA7" s="1101">
        <v>532</v>
      </c>
      <c r="AB7" s="1101"/>
      <c r="AC7" s="1101"/>
      <c r="AD7" s="1101"/>
      <c r="AE7" s="1102"/>
      <c r="AF7" s="1103">
        <v>497</v>
      </c>
      <c r="AG7" s="1104"/>
      <c r="AH7" s="1104"/>
      <c r="AI7" s="1104"/>
      <c r="AJ7" s="1105"/>
      <c r="AK7" s="1087">
        <v>4</v>
      </c>
      <c r="AL7" s="1088"/>
      <c r="AM7" s="1088"/>
      <c r="AN7" s="1088"/>
      <c r="AO7" s="1088"/>
      <c r="AP7" s="1088">
        <v>7335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544</v>
      </c>
      <c r="BT7" s="1092"/>
      <c r="BU7" s="1092"/>
      <c r="BV7" s="1092"/>
      <c r="BW7" s="1092"/>
      <c r="BX7" s="1092"/>
      <c r="BY7" s="1092"/>
      <c r="BZ7" s="1092"/>
      <c r="CA7" s="1092"/>
      <c r="CB7" s="1092"/>
      <c r="CC7" s="1092"/>
      <c r="CD7" s="1092"/>
      <c r="CE7" s="1092"/>
      <c r="CF7" s="1092"/>
      <c r="CG7" s="1093"/>
      <c r="CH7" s="1084">
        <v>-28</v>
      </c>
      <c r="CI7" s="1085"/>
      <c r="CJ7" s="1085"/>
      <c r="CK7" s="1085"/>
      <c r="CL7" s="1086"/>
      <c r="CM7" s="1084">
        <v>208</v>
      </c>
      <c r="CN7" s="1085"/>
      <c r="CO7" s="1085"/>
      <c r="CP7" s="1085"/>
      <c r="CQ7" s="1086"/>
      <c r="CR7" s="1084">
        <v>7</v>
      </c>
      <c r="CS7" s="1085"/>
      <c r="CT7" s="1085"/>
      <c r="CU7" s="1085"/>
      <c r="CV7" s="1086"/>
      <c r="CW7" s="1084">
        <v>3</v>
      </c>
      <c r="CX7" s="1085"/>
      <c r="CY7" s="1085"/>
      <c r="CZ7" s="1085"/>
      <c r="DA7" s="1086"/>
      <c r="DB7" s="1084" t="s">
        <v>532</v>
      </c>
      <c r="DC7" s="1085"/>
      <c r="DD7" s="1085"/>
      <c r="DE7" s="1085"/>
      <c r="DF7" s="1086"/>
      <c r="DG7" s="1084" t="s">
        <v>532</v>
      </c>
      <c r="DH7" s="1085"/>
      <c r="DI7" s="1085"/>
      <c r="DJ7" s="1085"/>
      <c r="DK7" s="1086"/>
      <c r="DL7" s="1084" t="s">
        <v>532</v>
      </c>
      <c r="DM7" s="1085"/>
      <c r="DN7" s="1085"/>
      <c r="DO7" s="1085"/>
      <c r="DP7" s="1086"/>
      <c r="DQ7" s="1084" t="s">
        <v>532</v>
      </c>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122</v>
      </c>
      <c r="R8" s="1040"/>
      <c r="S8" s="1040"/>
      <c r="T8" s="1040"/>
      <c r="U8" s="1040"/>
      <c r="V8" s="1040">
        <v>83</v>
      </c>
      <c r="W8" s="1040"/>
      <c r="X8" s="1040"/>
      <c r="Y8" s="1040"/>
      <c r="Z8" s="1040"/>
      <c r="AA8" s="1040">
        <v>39</v>
      </c>
      <c r="AB8" s="1040"/>
      <c r="AC8" s="1040"/>
      <c r="AD8" s="1040"/>
      <c r="AE8" s="1041"/>
      <c r="AF8" s="1015">
        <v>39</v>
      </c>
      <c r="AG8" s="1016"/>
      <c r="AH8" s="1016"/>
      <c r="AI8" s="1016"/>
      <c r="AJ8" s="1017"/>
      <c r="AK8" s="1082" t="s">
        <v>532</v>
      </c>
      <c r="AL8" s="1083"/>
      <c r="AM8" s="1083"/>
      <c r="AN8" s="1083"/>
      <c r="AO8" s="1083"/>
      <c r="AP8" s="1083" t="s">
        <v>532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545</v>
      </c>
      <c r="BT8" s="1011"/>
      <c r="BU8" s="1011"/>
      <c r="BV8" s="1011"/>
      <c r="BW8" s="1011"/>
      <c r="BX8" s="1011"/>
      <c r="BY8" s="1011"/>
      <c r="BZ8" s="1011"/>
      <c r="CA8" s="1011"/>
      <c r="CB8" s="1011"/>
      <c r="CC8" s="1011"/>
      <c r="CD8" s="1011"/>
      <c r="CE8" s="1011"/>
      <c r="CF8" s="1011"/>
      <c r="CG8" s="1012"/>
      <c r="CH8" s="985">
        <v>53</v>
      </c>
      <c r="CI8" s="986"/>
      <c r="CJ8" s="986"/>
      <c r="CK8" s="986"/>
      <c r="CL8" s="987"/>
      <c r="CM8" s="985">
        <v>126</v>
      </c>
      <c r="CN8" s="986"/>
      <c r="CO8" s="986"/>
      <c r="CP8" s="986"/>
      <c r="CQ8" s="987"/>
      <c r="CR8" s="985">
        <v>45</v>
      </c>
      <c r="CS8" s="986"/>
      <c r="CT8" s="986"/>
      <c r="CU8" s="986"/>
      <c r="CV8" s="987"/>
      <c r="CW8" s="985">
        <v>42</v>
      </c>
      <c r="CX8" s="986"/>
      <c r="CY8" s="986"/>
      <c r="CZ8" s="986"/>
      <c r="DA8" s="987"/>
      <c r="DB8" s="985" t="s">
        <v>532</v>
      </c>
      <c r="DC8" s="986"/>
      <c r="DD8" s="986"/>
      <c r="DE8" s="986"/>
      <c r="DF8" s="987"/>
      <c r="DG8" s="985" t="s">
        <v>532</v>
      </c>
      <c r="DH8" s="986"/>
      <c r="DI8" s="986"/>
      <c r="DJ8" s="986"/>
      <c r="DK8" s="987"/>
      <c r="DL8" s="985" t="s">
        <v>532</v>
      </c>
      <c r="DM8" s="986"/>
      <c r="DN8" s="986"/>
      <c r="DO8" s="986"/>
      <c r="DP8" s="987"/>
      <c r="DQ8" s="985" t="s">
        <v>532</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f>Q7+Q8</f>
        <v>7697</v>
      </c>
      <c r="R23" s="1065"/>
      <c r="S23" s="1065"/>
      <c r="T23" s="1065"/>
      <c r="U23" s="1065"/>
      <c r="V23" s="1065">
        <f>V7+V8</f>
        <v>7125</v>
      </c>
      <c r="W23" s="1065"/>
      <c r="X23" s="1065"/>
      <c r="Y23" s="1065"/>
      <c r="Z23" s="1065"/>
      <c r="AA23" s="1065">
        <f>AA7+AA8</f>
        <v>571</v>
      </c>
      <c r="AB23" s="1065"/>
      <c r="AC23" s="1065"/>
      <c r="AD23" s="1065"/>
      <c r="AE23" s="1066"/>
      <c r="AF23" s="1067">
        <v>549</v>
      </c>
      <c r="AG23" s="1065"/>
      <c r="AH23" s="1065"/>
      <c r="AI23" s="1065"/>
      <c r="AJ23" s="1068"/>
      <c r="AK23" s="1069"/>
      <c r="AL23" s="1070"/>
      <c r="AM23" s="1070"/>
      <c r="AN23" s="1070"/>
      <c r="AO23" s="1070"/>
      <c r="AP23" s="1065">
        <f>AP7</f>
        <v>7335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1945</v>
      </c>
      <c r="R28" s="1050"/>
      <c r="S28" s="1050"/>
      <c r="T28" s="1050"/>
      <c r="U28" s="1050"/>
      <c r="V28" s="1050">
        <v>1910</v>
      </c>
      <c r="W28" s="1050"/>
      <c r="X28" s="1050"/>
      <c r="Y28" s="1050"/>
      <c r="Z28" s="1050"/>
      <c r="AA28" s="1050">
        <v>35</v>
      </c>
      <c r="AB28" s="1050"/>
      <c r="AC28" s="1050"/>
      <c r="AD28" s="1050"/>
      <c r="AE28" s="1051"/>
      <c r="AF28" s="1052">
        <v>35</v>
      </c>
      <c r="AG28" s="1050"/>
      <c r="AH28" s="1050"/>
      <c r="AI28" s="1050"/>
      <c r="AJ28" s="1053"/>
      <c r="AK28" s="1054">
        <v>82</v>
      </c>
      <c r="AL28" s="1042"/>
      <c r="AM28" s="1042"/>
      <c r="AN28" s="1042"/>
      <c r="AO28" s="1042"/>
      <c r="AP28" s="1042" t="s">
        <v>532</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175</v>
      </c>
      <c r="R29" s="1040"/>
      <c r="S29" s="1040"/>
      <c r="T29" s="1040"/>
      <c r="U29" s="1040"/>
      <c r="V29" s="1040">
        <v>174</v>
      </c>
      <c r="W29" s="1040"/>
      <c r="X29" s="1040"/>
      <c r="Y29" s="1040"/>
      <c r="Z29" s="1040"/>
      <c r="AA29" s="1040">
        <v>1</v>
      </c>
      <c r="AB29" s="1040"/>
      <c r="AC29" s="1040"/>
      <c r="AD29" s="1040"/>
      <c r="AE29" s="1041"/>
      <c r="AF29" s="1015">
        <v>1</v>
      </c>
      <c r="AG29" s="1016"/>
      <c r="AH29" s="1016"/>
      <c r="AI29" s="1016"/>
      <c r="AJ29" s="1017"/>
      <c r="AK29" s="976">
        <v>51</v>
      </c>
      <c r="AL29" s="967"/>
      <c r="AM29" s="967"/>
      <c r="AN29" s="967"/>
      <c r="AO29" s="967"/>
      <c r="AP29" s="967" t="s">
        <v>532</v>
      </c>
      <c r="AQ29" s="967"/>
      <c r="AR29" s="967"/>
      <c r="AS29" s="967"/>
      <c r="AT29" s="967"/>
      <c r="AU29" s="967" t="s">
        <v>532</v>
      </c>
      <c r="AV29" s="967"/>
      <c r="AW29" s="967"/>
      <c r="AX29" s="967"/>
      <c r="AY29" s="967"/>
      <c r="AZ29" s="1038" t="s">
        <v>532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1470</v>
      </c>
      <c r="R30" s="1040"/>
      <c r="S30" s="1040"/>
      <c r="T30" s="1040"/>
      <c r="U30" s="1040"/>
      <c r="V30" s="1040">
        <v>1404</v>
      </c>
      <c r="W30" s="1040"/>
      <c r="X30" s="1040"/>
      <c r="Y30" s="1040"/>
      <c r="Z30" s="1040"/>
      <c r="AA30" s="1040">
        <v>65</v>
      </c>
      <c r="AB30" s="1040"/>
      <c r="AC30" s="1040"/>
      <c r="AD30" s="1040"/>
      <c r="AE30" s="1041"/>
      <c r="AF30" s="1015">
        <v>65</v>
      </c>
      <c r="AG30" s="1016"/>
      <c r="AH30" s="1016"/>
      <c r="AI30" s="1016"/>
      <c r="AJ30" s="1017"/>
      <c r="AK30" s="976">
        <v>194</v>
      </c>
      <c r="AL30" s="967"/>
      <c r="AM30" s="967"/>
      <c r="AN30" s="967"/>
      <c r="AO30" s="967"/>
      <c r="AP30" s="967" t="s">
        <v>532</v>
      </c>
      <c r="AQ30" s="967"/>
      <c r="AR30" s="967"/>
      <c r="AS30" s="967"/>
      <c r="AT30" s="967"/>
      <c r="AU30" s="967" t="s">
        <v>532</v>
      </c>
      <c r="AV30" s="967"/>
      <c r="AW30" s="967"/>
      <c r="AX30" s="967"/>
      <c r="AY30" s="967"/>
      <c r="AZ30" s="1038" t="s">
        <v>532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489</v>
      </c>
      <c r="R31" s="1040"/>
      <c r="S31" s="1040"/>
      <c r="T31" s="1040"/>
      <c r="U31" s="1040"/>
      <c r="V31" s="1040">
        <v>470</v>
      </c>
      <c r="W31" s="1040"/>
      <c r="X31" s="1040"/>
      <c r="Y31" s="1040"/>
      <c r="Z31" s="1040"/>
      <c r="AA31" s="1040">
        <v>19</v>
      </c>
      <c r="AB31" s="1040"/>
      <c r="AC31" s="1040"/>
      <c r="AD31" s="1040"/>
      <c r="AE31" s="1041"/>
      <c r="AF31" s="1015">
        <v>194</v>
      </c>
      <c r="AG31" s="1016"/>
      <c r="AH31" s="1016"/>
      <c r="AI31" s="1016"/>
      <c r="AJ31" s="1017"/>
      <c r="AK31" s="976">
        <v>100</v>
      </c>
      <c r="AL31" s="967"/>
      <c r="AM31" s="967"/>
      <c r="AN31" s="967"/>
      <c r="AO31" s="967"/>
      <c r="AP31" s="967">
        <v>2042</v>
      </c>
      <c r="AQ31" s="967"/>
      <c r="AR31" s="967"/>
      <c r="AS31" s="967"/>
      <c r="AT31" s="967"/>
      <c r="AU31" s="967">
        <v>690</v>
      </c>
      <c r="AV31" s="967"/>
      <c r="AW31" s="967"/>
      <c r="AX31" s="967"/>
      <c r="AY31" s="967"/>
      <c r="AZ31" s="1038" t="s">
        <v>532</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258</v>
      </c>
      <c r="R32" s="1040"/>
      <c r="S32" s="1040"/>
      <c r="T32" s="1040"/>
      <c r="U32" s="1040"/>
      <c r="V32" s="1040">
        <v>250</v>
      </c>
      <c r="W32" s="1040"/>
      <c r="X32" s="1040"/>
      <c r="Y32" s="1040"/>
      <c r="Z32" s="1040"/>
      <c r="AA32" s="1040">
        <v>8</v>
      </c>
      <c r="AB32" s="1040"/>
      <c r="AC32" s="1040"/>
      <c r="AD32" s="1040"/>
      <c r="AE32" s="1041"/>
      <c r="AF32" s="1015">
        <v>8</v>
      </c>
      <c r="AG32" s="1016"/>
      <c r="AH32" s="1016"/>
      <c r="AI32" s="1016"/>
      <c r="AJ32" s="1017"/>
      <c r="AK32" s="976">
        <v>103</v>
      </c>
      <c r="AL32" s="967"/>
      <c r="AM32" s="967"/>
      <c r="AN32" s="967"/>
      <c r="AO32" s="967"/>
      <c r="AP32" s="967">
        <v>1916</v>
      </c>
      <c r="AQ32" s="967"/>
      <c r="AR32" s="967"/>
      <c r="AS32" s="967"/>
      <c r="AT32" s="967"/>
      <c r="AU32" s="967">
        <v>1711</v>
      </c>
      <c r="AV32" s="967"/>
      <c r="AW32" s="967"/>
      <c r="AX32" s="967"/>
      <c r="AY32" s="967"/>
      <c r="AZ32" s="1038" t="s">
        <v>532</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37</v>
      </c>
      <c r="R33" s="1040"/>
      <c r="S33" s="1040"/>
      <c r="T33" s="1040"/>
      <c r="U33" s="1040"/>
      <c r="V33" s="1040">
        <v>23</v>
      </c>
      <c r="W33" s="1040"/>
      <c r="X33" s="1040"/>
      <c r="Y33" s="1040"/>
      <c r="Z33" s="1040"/>
      <c r="AA33" s="1040">
        <v>14</v>
      </c>
      <c r="AB33" s="1040"/>
      <c r="AC33" s="1040"/>
      <c r="AD33" s="1040"/>
      <c r="AE33" s="1041"/>
      <c r="AF33" s="1015">
        <v>200</v>
      </c>
      <c r="AG33" s="1016"/>
      <c r="AH33" s="1016"/>
      <c r="AI33" s="1016"/>
      <c r="AJ33" s="1017"/>
      <c r="AK33" s="976">
        <v>24</v>
      </c>
      <c r="AL33" s="967"/>
      <c r="AM33" s="967"/>
      <c r="AN33" s="967"/>
      <c r="AO33" s="967"/>
      <c r="AP33" s="967" t="s">
        <v>532</v>
      </c>
      <c r="AQ33" s="967"/>
      <c r="AR33" s="967"/>
      <c r="AS33" s="967"/>
      <c r="AT33" s="967"/>
      <c r="AU33" s="967" t="s">
        <v>532</v>
      </c>
      <c r="AV33" s="967"/>
      <c r="AW33" s="967"/>
      <c r="AX33" s="967"/>
      <c r="AY33" s="967"/>
      <c r="AZ33" s="1038" t="s">
        <v>532</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503</v>
      </c>
      <c r="AG63" s="955"/>
      <c r="AH63" s="955"/>
      <c r="AI63" s="955"/>
      <c r="AJ63" s="1026"/>
      <c r="AK63" s="1027"/>
      <c r="AL63" s="959"/>
      <c r="AM63" s="959"/>
      <c r="AN63" s="959"/>
      <c r="AO63" s="959"/>
      <c r="AP63" s="955">
        <f>AP31+AP32</f>
        <v>3958</v>
      </c>
      <c r="AQ63" s="955"/>
      <c r="AR63" s="955"/>
      <c r="AS63" s="955"/>
      <c r="AT63" s="955"/>
      <c r="AU63" s="955">
        <f>AU31+AU32</f>
        <v>2401</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13280</v>
      </c>
      <c r="R68" s="978"/>
      <c r="S68" s="978"/>
      <c r="T68" s="978"/>
      <c r="U68" s="978"/>
      <c r="V68" s="978">
        <v>12837</v>
      </c>
      <c r="W68" s="978"/>
      <c r="X68" s="978"/>
      <c r="Y68" s="978"/>
      <c r="Z68" s="978"/>
      <c r="AA68" s="978">
        <v>443</v>
      </c>
      <c r="AB68" s="978"/>
      <c r="AC68" s="978"/>
      <c r="AD68" s="978"/>
      <c r="AE68" s="978"/>
      <c r="AF68" s="978">
        <v>443</v>
      </c>
      <c r="AG68" s="978"/>
      <c r="AH68" s="978"/>
      <c r="AI68" s="978"/>
      <c r="AJ68" s="978"/>
      <c r="AK68" s="978">
        <v>6</v>
      </c>
      <c r="AL68" s="978"/>
      <c r="AM68" s="978"/>
      <c r="AN68" s="978"/>
      <c r="AO68" s="978"/>
      <c r="AP68" s="978" t="s">
        <v>534</v>
      </c>
      <c r="AQ68" s="978"/>
      <c r="AR68" s="978"/>
      <c r="AS68" s="978"/>
      <c r="AT68" s="978"/>
      <c r="AU68" s="978" t="s">
        <v>534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178</v>
      </c>
      <c r="R69" s="967"/>
      <c r="S69" s="967"/>
      <c r="T69" s="967"/>
      <c r="U69" s="967"/>
      <c r="V69" s="967">
        <v>176</v>
      </c>
      <c r="W69" s="967"/>
      <c r="X69" s="967"/>
      <c r="Y69" s="967"/>
      <c r="Z69" s="967"/>
      <c r="AA69" s="967">
        <v>2</v>
      </c>
      <c r="AB69" s="967"/>
      <c r="AC69" s="967"/>
      <c r="AD69" s="967"/>
      <c r="AE69" s="967"/>
      <c r="AF69" s="967">
        <v>2</v>
      </c>
      <c r="AG69" s="967"/>
      <c r="AH69" s="967"/>
      <c r="AI69" s="967"/>
      <c r="AJ69" s="967"/>
      <c r="AK69" s="967">
        <v>2</v>
      </c>
      <c r="AL69" s="967"/>
      <c r="AM69" s="967"/>
      <c r="AN69" s="967"/>
      <c r="AO69" s="967"/>
      <c r="AP69" s="967" t="s">
        <v>534</v>
      </c>
      <c r="AQ69" s="967"/>
      <c r="AR69" s="967"/>
      <c r="AS69" s="967"/>
      <c r="AT69" s="967"/>
      <c r="AU69" s="967" t="s">
        <v>534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126</v>
      </c>
      <c r="R70" s="967"/>
      <c r="S70" s="967"/>
      <c r="T70" s="967"/>
      <c r="U70" s="967"/>
      <c r="V70" s="967">
        <v>115</v>
      </c>
      <c r="W70" s="967"/>
      <c r="X70" s="967"/>
      <c r="Y70" s="967"/>
      <c r="Z70" s="967"/>
      <c r="AA70" s="967">
        <v>11</v>
      </c>
      <c r="AB70" s="967"/>
      <c r="AC70" s="967"/>
      <c r="AD70" s="967"/>
      <c r="AE70" s="967"/>
      <c r="AF70" s="967">
        <v>11</v>
      </c>
      <c r="AG70" s="967"/>
      <c r="AH70" s="967"/>
      <c r="AI70" s="967"/>
      <c r="AJ70" s="967"/>
      <c r="AK70" s="967">
        <v>2</v>
      </c>
      <c r="AL70" s="967"/>
      <c r="AM70" s="967"/>
      <c r="AN70" s="967"/>
      <c r="AO70" s="967"/>
      <c r="AP70" s="967" t="s">
        <v>534</v>
      </c>
      <c r="AQ70" s="967"/>
      <c r="AR70" s="967"/>
      <c r="AS70" s="967"/>
      <c r="AT70" s="967"/>
      <c r="AU70" s="967" t="s">
        <v>534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196871</v>
      </c>
      <c r="R71" s="967"/>
      <c r="S71" s="967"/>
      <c r="T71" s="967"/>
      <c r="U71" s="967"/>
      <c r="V71" s="967">
        <v>186524</v>
      </c>
      <c r="W71" s="967"/>
      <c r="X71" s="967"/>
      <c r="Y71" s="967"/>
      <c r="Z71" s="967"/>
      <c r="AA71" s="967">
        <v>10348</v>
      </c>
      <c r="AB71" s="967"/>
      <c r="AC71" s="967"/>
      <c r="AD71" s="967"/>
      <c r="AE71" s="967"/>
      <c r="AF71" s="967">
        <v>10348</v>
      </c>
      <c r="AG71" s="967"/>
      <c r="AH71" s="967"/>
      <c r="AI71" s="967"/>
      <c r="AJ71" s="967"/>
      <c r="AK71" s="967">
        <v>1375</v>
      </c>
      <c r="AL71" s="967"/>
      <c r="AM71" s="967"/>
      <c r="AN71" s="967"/>
      <c r="AO71" s="967"/>
      <c r="AP71" s="967" t="s">
        <v>534</v>
      </c>
      <c r="AQ71" s="967"/>
      <c r="AR71" s="967"/>
      <c r="AS71" s="967"/>
      <c r="AT71" s="967"/>
      <c r="AU71" s="967" t="s">
        <v>534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3283</v>
      </c>
      <c r="R72" s="967"/>
      <c r="S72" s="967"/>
      <c r="T72" s="967"/>
      <c r="U72" s="967"/>
      <c r="V72" s="967">
        <v>2745</v>
      </c>
      <c r="W72" s="967"/>
      <c r="X72" s="967"/>
      <c r="Y72" s="967"/>
      <c r="Z72" s="967"/>
      <c r="AA72" s="967">
        <v>538</v>
      </c>
      <c r="AB72" s="967"/>
      <c r="AC72" s="967"/>
      <c r="AD72" s="967"/>
      <c r="AE72" s="967"/>
      <c r="AF72" s="967">
        <v>194</v>
      </c>
      <c r="AG72" s="967"/>
      <c r="AH72" s="967"/>
      <c r="AI72" s="967"/>
      <c r="AJ72" s="967"/>
      <c r="AK72" s="967">
        <v>4</v>
      </c>
      <c r="AL72" s="967"/>
      <c r="AM72" s="967"/>
      <c r="AN72" s="967"/>
      <c r="AO72" s="967"/>
      <c r="AP72" s="967">
        <v>805</v>
      </c>
      <c r="AQ72" s="967"/>
      <c r="AR72" s="967"/>
      <c r="AS72" s="967"/>
      <c r="AT72" s="967"/>
      <c r="AU72" s="967">
        <v>95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100</v>
      </c>
      <c r="R73" s="967"/>
      <c r="S73" s="967"/>
      <c r="T73" s="967"/>
      <c r="U73" s="967"/>
      <c r="V73" s="967">
        <v>86</v>
      </c>
      <c r="W73" s="967"/>
      <c r="X73" s="967"/>
      <c r="Y73" s="967"/>
      <c r="Z73" s="967"/>
      <c r="AA73" s="967">
        <v>14</v>
      </c>
      <c r="AB73" s="967"/>
      <c r="AC73" s="967"/>
      <c r="AD73" s="967"/>
      <c r="AE73" s="967"/>
      <c r="AF73" s="967">
        <v>14</v>
      </c>
      <c r="AG73" s="967"/>
      <c r="AH73" s="967"/>
      <c r="AI73" s="967"/>
      <c r="AJ73" s="967"/>
      <c r="AK73" s="967">
        <v>27</v>
      </c>
      <c r="AL73" s="967"/>
      <c r="AM73" s="967"/>
      <c r="AN73" s="967"/>
      <c r="AO73" s="967"/>
      <c r="AP73" s="967" t="s">
        <v>534</v>
      </c>
      <c r="AQ73" s="967"/>
      <c r="AR73" s="967"/>
      <c r="AS73" s="967"/>
      <c r="AT73" s="967"/>
      <c r="AU73" s="967" t="s">
        <v>534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1403</v>
      </c>
      <c r="R74" s="967"/>
      <c r="S74" s="967"/>
      <c r="T74" s="967"/>
      <c r="U74" s="967"/>
      <c r="V74" s="967">
        <v>1226</v>
      </c>
      <c r="W74" s="967"/>
      <c r="X74" s="967"/>
      <c r="Y74" s="967"/>
      <c r="Z74" s="967"/>
      <c r="AA74" s="967">
        <v>177</v>
      </c>
      <c r="AB74" s="967"/>
      <c r="AC74" s="967"/>
      <c r="AD74" s="967"/>
      <c r="AE74" s="967"/>
      <c r="AF74" s="967">
        <v>177</v>
      </c>
      <c r="AG74" s="967"/>
      <c r="AH74" s="967"/>
      <c r="AI74" s="967"/>
      <c r="AJ74" s="967"/>
      <c r="AK74" s="967" t="s">
        <v>534</v>
      </c>
      <c r="AL74" s="967"/>
      <c r="AM74" s="967"/>
      <c r="AN74" s="967"/>
      <c r="AO74" s="967"/>
      <c r="AP74" s="967">
        <v>1428</v>
      </c>
      <c r="AQ74" s="967"/>
      <c r="AR74" s="967"/>
      <c r="AS74" s="967"/>
      <c r="AT74" s="967"/>
      <c r="AU74" s="967">
        <v>92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17</v>
      </c>
      <c r="R75" s="975"/>
      <c r="S75" s="975"/>
      <c r="T75" s="975"/>
      <c r="U75" s="976"/>
      <c r="V75" s="977">
        <v>11</v>
      </c>
      <c r="W75" s="975"/>
      <c r="X75" s="975"/>
      <c r="Y75" s="975"/>
      <c r="Z75" s="976"/>
      <c r="AA75" s="977">
        <v>7</v>
      </c>
      <c r="AB75" s="975"/>
      <c r="AC75" s="975"/>
      <c r="AD75" s="975"/>
      <c r="AE75" s="976"/>
      <c r="AF75" s="977">
        <v>7</v>
      </c>
      <c r="AG75" s="975"/>
      <c r="AH75" s="975"/>
      <c r="AI75" s="975"/>
      <c r="AJ75" s="976"/>
      <c r="AK75" s="977" t="s">
        <v>534</v>
      </c>
      <c r="AL75" s="975"/>
      <c r="AM75" s="975"/>
      <c r="AN75" s="975"/>
      <c r="AO75" s="976"/>
      <c r="AP75" s="977" t="s">
        <v>534</v>
      </c>
      <c r="AQ75" s="975"/>
      <c r="AR75" s="975"/>
      <c r="AS75" s="975"/>
      <c r="AT75" s="976"/>
      <c r="AU75" s="977" t="s">
        <v>534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11</v>
      </c>
      <c r="R76" s="975"/>
      <c r="S76" s="975"/>
      <c r="T76" s="975"/>
      <c r="U76" s="976"/>
      <c r="V76" s="977">
        <v>11</v>
      </c>
      <c r="W76" s="975"/>
      <c r="X76" s="975"/>
      <c r="Y76" s="975"/>
      <c r="Z76" s="976"/>
      <c r="AA76" s="977">
        <v>0</v>
      </c>
      <c r="AB76" s="975"/>
      <c r="AC76" s="975"/>
      <c r="AD76" s="975"/>
      <c r="AE76" s="976"/>
      <c r="AF76" s="977">
        <v>0</v>
      </c>
      <c r="AG76" s="975"/>
      <c r="AH76" s="975"/>
      <c r="AI76" s="975"/>
      <c r="AJ76" s="976"/>
      <c r="AK76" s="977" t="s">
        <v>534</v>
      </c>
      <c r="AL76" s="975"/>
      <c r="AM76" s="975"/>
      <c r="AN76" s="975"/>
      <c r="AO76" s="976"/>
      <c r="AP76" s="977" t="s">
        <v>534</v>
      </c>
      <c r="AQ76" s="975"/>
      <c r="AR76" s="975"/>
      <c r="AS76" s="975"/>
      <c r="AT76" s="976"/>
      <c r="AU76" s="977" t="s">
        <v>534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543</v>
      </c>
      <c r="C77" s="971"/>
      <c r="D77" s="971"/>
      <c r="E77" s="971"/>
      <c r="F77" s="971"/>
      <c r="G77" s="971"/>
      <c r="H77" s="971"/>
      <c r="I77" s="971"/>
      <c r="J77" s="971"/>
      <c r="K77" s="971"/>
      <c r="L77" s="971"/>
      <c r="M77" s="971"/>
      <c r="N77" s="971"/>
      <c r="O77" s="971"/>
      <c r="P77" s="972"/>
      <c r="Q77" s="974">
        <v>406</v>
      </c>
      <c r="R77" s="975"/>
      <c r="S77" s="975"/>
      <c r="T77" s="975"/>
      <c r="U77" s="976"/>
      <c r="V77" s="977">
        <v>346</v>
      </c>
      <c r="W77" s="975"/>
      <c r="X77" s="975"/>
      <c r="Y77" s="975"/>
      <c r="Z77" s="976"/>
      <c r="AA77" s="977">
        <v>61</v>
      </c>
      <c r="AB77" s="975"/>
      <c r="AC77" s="975"/>
      <c r="AD77" s="975"/>
      <c r="AE77" s="976"/>
      <c r="AF77" s="977">
        <v>61</v>
      </c>
      <c r="AG77" s="975"/>
      <c r="AH77" s="975"/>
      <c r="AI77" s="975"/>
      <c r="AJ77" s="976"/>
      <c r="AK77" s="977" t="s">
        <v>534</v>
      </c>
      <c r="AL77" s="975"/>
      <c r="AM77" s="975"/>
      <c r="AN77" s="975"/>
      <c r="AO77" s="976"/>
      <c r="AP77" s="977" t="s">
        <v>534</v>
      </c>
      <c r="AQ77" s="975"/>
      <c r="AR77" s="975"/>
      <c r="AS77" s="975"/>
      <c r="AT77" s="976"/>
      <c r="AU77" s="977" t="s">
        <v>534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AF68+AF69+AF70+AF72+AF71+AF73+AF74+AF75+AF76+AF77</f>
        <v>11257</v>
      </c>
      <c r="AG88" s="955"/>
      <c r="AH88" s="955"/>
      <c r="AI88" s="955"/>
      <c r="AJ88" s="955"/>
      <c r="AK88" s="959"/>
      <c r="AL88" s="959"/>
      <c r="AM88" s="959"/>
      <c r="AN88" s="959"/>
      <c r="AO88" s="959"/>
      <c r="AP88" s="955">
        <f>AP72+AP74</f>
        <v>2233</v>
      </c>
      <c r="AQ88" s="955"/>
      <c r="AR88" s="955"/>
      <c r="AS88" s="955"/>
      <c r="AT88" s="955"/>
      <c r="AU88" s="955">
        <f>AU72+AU74</f>
        <v>187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CR7+CR8</f>
        <v>52</v>
      </c>
      <c r="CS102" s="947"/>
      <c r="CT102" s="947"/>
      <c r="CU102" s="947"/>
      <c r="CV102" s="948"/>
      <c r="CW102" s="946">
        <f>CW7+CW8</f>
        <v>45</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1067229</v>
      </c>
      <c r="AB110" s="873"/>
      <c r="AC110" s="873"/>
      <c r="AD110" s="873"/>
      <c r="AE110" s="874"/>
      <c r="AF110" s="875">
        <v>899635</v>
      </c>
      <c r="AG110" s="873"/>
      <c r="AH110" s="873"/>
      <c r="AI110" s="873"/>
      <c r="AJ110" s="874"/>
      <c r="AK110" s="875">
        <v>822606</v>
      </c>
      <c r="AL110" s="873"/>
      <c r="AM110" s="873"/>
      <c r="AN110" s="873"/>
      <c r="AO110" s="874"/>
      <c r="AP110" s="876">
        <v>22.3</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7461660</v>
      </c>
      <c r="BR110" s="800"/>
      <c r="BS110" s="800"/>
      <c r="BT110" s="800"/>
      <c r="BU110" s="800"/>
      <c r="BV110" s="800">
        <v>7278193</v>
      </c>
      <c r="BW110" s="800"/>
      <c r="BX110" s="800"/>
      <c r="BY110" s="800"/>
      <c r="BZ110" s="800"/>
      <c r="CA110" s="800">
        <v>7334969</v>
      </c>
      <c r="CB110" s="800"/>
      <c r="CC110" s="800"/>
      <c r="CD110" s="800"/>
      <c r="CE110" s="800"/>
      <c r="CF110" s="861">
        <v>198.4</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228389</v>
      </c>
      <c r="BR111" s="771"/>
      <c r="BS111" s="771"/>
      <c r="BT111" s="771"/>
      <c r="BU111" s="771"/>
      <c r="BV111" s="771">
        <v>182049</v>
      </c>
      <c r="BW111" s="771"/>
      <c r="BX111" s="771"/>
      <c r="BY111" s="771"/>
      <c r="BZ111" s="771"/>
      <c r="CA111" s="771">
        <v>136045</v>
      </c>
      <c r="CB111" s="771"/>
      <c r="CC111" s="771"/>
      <c r="CD111" s="771"/>
      <c r="CE111" s="771"/>
      <c r="CF111" s="848">
        <v>3.7</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2553782</v>
      </c>
      <c r="BR112" s="771"/>
      <c r="BS112" s="771"/>
      <c r="BT112" s="771"/>
      <c r="BU112" s="771"/>
      <c r="BV112" s="771">
        <v>2522790</v>
      </c>
      <c r="BW112" s="771"/>
      <c r="BX112" s="771"/>
      <c r="BY112" s="771"/>
      <c r="BZ112" s="771"/>
      <c r="CA112" s="771">
        <v>2401420</v>
      </c>
      <c r="CB112" s="771"/>
      <c r="CC112" s="771"/>
      <c r="CD112" s="771"/>
      <c r="CE112" s="771"/>
      <c r="CF112" s="848">
        <v>65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188831</v>
      </c>
      <c r="AB113" s="909"/>
      <c r="AC113" s="909"/>
      <c r="AD113" s="909"/>
      <c r="AE113" s="910"/>
      <c r="AF113" s="911">
        <v>204191</v>
      </c>
      <c r="AG113" s="909"/>
      <c r="AH113" s="909"/>
      <c r="AI113" s="909"/>
      <c r="AJ113" s="910"/>
      <c r="AK113" s="911">
        <v>220444</v>
      </c>
      <c r="AL113" s="909"/>
      <c r="AM113" s="909"/>
      <c r="AN113" s="909"/>
      <c r="AO113" s="910"/>
      <c r="AP113" s="912">
        <v>6</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76905</v>
      </c>
      <c r="BR113" s="771"/>
      <c r="BS113" s="771"/>
      <c r="BT113" s="771"/>
      <c r="BU113" s="771"/>
      <c r="BV113" s="771">
        <v>129756</v>
      </c>
      <c r="BW113" s="771"/>
      <c r="BX113" s="771"/>
      <c r="BY113" s="771"/>
      <c r="BZ113" s="771"/>
      <c r="CA113" s="771">
        <v>187900</v>
      </c>
      <c r="CB113" s="771"/>
      <c r="CC113" s="771"/>
      <c r="CD113" s="771"/>
      <c r="CE113" s="771"/>
      <c r="CF113" s="848">
        <v>5.0999999999999996</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6133</v>
      </c>
      <c r="AB114" s="784"/>
      <c r="AC114" s="784"/>
      <c r="AD114" s="784"/>
      <c r="AE114" s="785"/>
      <c r="AF114" s="786">
        <v>5506</v>
      </c>
      <c r="AG114" s="784"/>
      <c r="AH114" s="784"/>
      <c r="AI114" s="784"/>
      <c r="AJ114" s="785"/>
      <c r="AK114" s="786">
        <v>5292</v>
      </c>
      <c r="AL114" s="784"/>
      <c r="AM114" s="784"/>
      <c r="AN114" s="784"/>
      <c r="AO114" s="785"/>
      <c r="AP114" s="754">
        <v>0.1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2029785</v>
      </c>
      <c r="BR114" s="771"/>
      <c r="BS114" s="771"/>
      <c r="BT114" s="771"/>
      <c r="BU114" s="771"/>
      <c r="BV114" s="771">
        <v>2000659</v>
      </c>
      <c r="BW114" s="771"/>
      <c r="BX114" s="771"/>
      <c r="BY114" s="771"/>
      <c r="BZ114" s="771"/>
      <c r="CA114" s="771">
        <v>1898852</v>
      </c>
      <c r="CB114" s="771"/>
      <c r="CC114" s="771"/>
      <c r="CD114" s="771"/>
      <c r="CE114" s="771"/>
      <c r="CF114" s="848">
        <v>51.4</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61686</v>
      </c>
      <c r="AB115" s="909"/>
      <c r="AC115" s="909"/>
      <c r="AD115" s="909"/>
      <c r="AE115" s="910"/>
      <c r="AF115" s="911">
        <v>60844</v>
      </c>
      <c r="AG115" s="909"/>
      <c r="AH115" s="909"/>
      <c r="AI115" s="909"/>
      <c r="AJ115" s="910"/>
      <c r="AK115" s="911">
        <v>60843</v>
      </c>
      <c r="AL115" s="909"/>
      <c r="AM115" s="909"/>
      <c r="AN115" s="909"/>
      <c r="AO115" s="910"/>
      <c r="AP115" s="912">
        <v>1.6</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1323879</v>
      </c>
      <c r="AB117" s="895"/>
      <c r="AC117" s="895"/>
      <c r="AD117" s="895"/>
      <c r="AE117" s="896"/>
      <c r="AF117" s="898">
        <v>1170176</v>
      </c>
      <c r="AG117" s="895"/>
      <c r="AH117" s="895"/>
      <c r="AI117" s="895"/>
      <c r="AJ117" s="896"/>
      <c r="AK117" s="898">
        <v>1109185</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12350521</v>
      </c>
      <c r="BR118" s="858"/>
      <c r="BS118" s="858"/>
      <c r="BT118" s="858"/>
      <c r="BU118" s="858"/>
      <c r="BV118" s="858">
        <v>12113447</v>
      </c>
      <c r="BW118" s="858"/>
      <c r="BX118" s="858"/>
      <c r="BY118" s="858"/>
      <c r="BZ118" s="858"/>
      <c r="CA118" s="858">
        <v>11959186</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1601360</v>
      </c>
      <c r="BR119" s="800"/>
      <c r="BS119" s="800"/>
      <c r="BT119" s="800"/>
      <c r="BU119" s="800"/>
      <c r="BV119" s="800">
        <v>2205691</v>
      </c>
      <c r="BW119" s="800"/>
      <c r="BX119" s="800"/>
      <c r="BY119" s="800"/>
      <c r="BZ119" s="800"/>
      <c r="CA119" s="800">
        <v>2253330</v>
      </c>
      <c r="CB119" s="800"/>
      <c r="CC119" s="800"/>
      <c r="CD119" s="800"/>
      <c r="CE119" s="800"/>
      <c r="CF119" s="861">
        <v>61</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228389</v>
      </c>
      <c r="DH119" s="717"/>
      <c r="DI119" s="717"/>
      <c r="DJ119" s="717"/>
      <c r="DK119" s="718"/>
      <c r="DL119" s="719">
        <v>182049</v>
      </c>
      <c r="DM119" s="717"/>
      <c r="DN119" s="717"/>
      <c r="DO119" s="717"/>
      <c r="DP119" s="718"/>
      <c r="DQ119" s="719">
        <v>136045</v>
      </c>
      <c r="DR119" s="717"/>
      <c r="DS119" s="717"/>
      <c r="DT119" s="717"/>
      <c r="DU119" s="718"/>
      <c r="DV119" s="807">
        <v>3.7</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164309</v>
      </c>
      <c r="BR120" s="771"/>
      <c r="BS120" s="771"/>
      <c r="BT120" s="771"/>
      <c r="BU120" s="771"/>
      <c r="BV120" s="771">
        <v>133590</v>
      </c>
      <c r="BW120" s="771"/>
      <c r="BX120" s="771"/>
      <c r="BY120" s="771"/>
      <c r="BZ120" s="771"/>
      <c r="CA120" s="771">
        <v>112758</v>
      </c>
      <c r="CB120" s="771"/>
      <c r="CC120" s="771"/>
      <c r="CD120" s="771"/>
      <c r="CE120" s="771"/>
      <c r="CF120" s="848">
        <v>3.1</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1811846</v>
      </c>
      <c r="DH120" s="800"/>
      <c r="DI120" s="800"/>
      <c r="DJ120" s="800"/>
      <c r="DK120" s="800"/>
      <c r="DL120" s="800">
        <v>1781862</v>
      </c>
      <c r="DM120" s="800"/>
      <c r="DN120" s="800"/>
      <c r="DO120" s="800"/>
      <c r="DP120" s="800"/>
      <c r="DQ120" s="800">
        <v>1711340</v>
      </c>
      <c r="DR120" s="800"/>
      <c r="DS120" s="800"/>
      <c r="DT120" s="800"/>
      <c r="DU120" s="800"/>
      <c r="DV120" s="801">
        <v>46.3</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6994169</v>
      </c>
      <c r="BR121" s="858"/>
      <c r="BS121" s="858"/>
      <c r="BT121" s="858"/>
      <c r="BU121" s="858"/>
      <c r="BV121" s="858">
        <v>6958255</v>
      </c>
      <c r="BW121" s="858"/>
      <c r="BX121" s="858"/>
      <c r="BY121" s="858"/>
      <c r="BZ121" s="858"/>
      <c r="CA121" s="858">
        <v>7015547</v>
      </c>
      <c r="CB121" s="858"/>
      <c r="CC121" s="858"/>
      <c r="CD121" s="858"/>
      <c r="CE121" s="858"/>
      <c r="CF121" s="859">
        <v>189.8</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482049</v>
      </c>
      <c r="DH121" s="771"/>
      <c r="DI121" s="771"/>
      <c r="DJ121" s="771"/>
      <c r="DK121" s="771"/>
      <c r="DL121" s="771">
        <v>512111</v>
      </c>
      <c r="DM121" s="771"/>
      <c r="DN121" s="771"/>
      <c r="DO121" s="771"/>
      <c r="DP121" s="771"/>
      <c r="DQ121" s="771">
        <v>690080</v>
      </c>
      <c r="DR121" s="771"/>
      <c r="DS121" s="771"/>
      <c r="DT121" s="771"/>
      <c r="DU121" s="771"/>
      <c r="DV121" s="823">
        <v>18.7</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8759838</v>
      </c>
      <c r="BR122" s="840"/>
      <c r="BS122" s="840"/>
      <c r="BT122" s="840"/>
      <c r="BU122" s="840"/>
      <c r="BV122" s="840">
        <v>9297536</v>
      </c>
      <c r="BW122" s="840"/>
      <c r="BX122" s="840"/>
      <c r="BY122" s="840"/>
      <c r="BZ122" s="840"/>
      <c r="CA122" s="840">
        <v>9381635</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97.2</v>
      </c>
      <c r="BR123" s="832"/>
      <c r="BS123" s="832"/>
      <c r="BT123" s="832"/>
      <c r="BU123" s="832"/>
      <c r="BV123" s="832">
        <v>75.5</v>
      </c>
      <c r="BW123" s="832"/>
      <c r="BX123" s="832"/>
      <c r="BY123" s="832"/>
      <c r="BZ123" s="832"/>
      <c r="CA123" s="832">
        <v>69.7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259887</v>
      </c>
      <c r="DH124" s="717"/>
      <c r="DI124" s="717"/>
      <c r="DJ124" s="717"/>
      <c r="DK124" s="718"/>
      <c r="DL124" s="719">
        <v>228817</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46676</v>
      </c>
      <c r="AB126" s="784"/>
      <c r="AC126" s="784"/>
      <c r="AD126" s="784"/>
      <c r="AE126" s="785"/>
      <c r="AF126" s="786">
        <v>46340</v>
      </c>
      <c r="AG126" s="784"/>
      <c r="AH126" s="784"/>
      <c r="AI126" s="784"/>
      <c r="AJ126" s="785"/>
      <c r="AK126" s="786">
        <v>46004</v>
      </c>
      <c r="AL126" s="784"/>
      <c r="AM126" s="784"/>
      <c r="AN126" s="784"/>
      <c r="AO126" s="785"/>
      <c r="AP126" s="754">
        <v>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15010</v>
      </c>
      <c r="AB127" s="784"/>
      <c r="AC127" s="784"/>
      <c r="AD127" s="784"/>
      <c r="AE127" s="785"/>
      <c r="AF127" s="786">
        <v>14504</v>
      </c>
      <c r="AG127" s="784"/>
      <c r="AH127" s="784"/>
      <c r="AI127" s="784"/>
      <c r="AJ127" s="785"/>
      <c r="AK127" s="786">
        <v>14839</v>
      </c>
      <c r="AL127" s="784"/>
      <c r="AM127" s="784"/>
      <c r="AN127" s="784"/>
      <c r="AO127" s="785"/>
      <c r="AP127" s="754">
        <v>0.4</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25520</v>
      </c>
      <c r="AB128" s="724"/>
      <c r="AC128" s="724"/>
      <c r="AD128" s="724"/>
      <c r="AE128" s="725"/>
      <c r="AF128" s="726">
        <v>24452</v>
      </c>
      <c r="AG128" s="724"/>
      <c r="AH128" s="724"/>
      <c r="AI128" s="724"/>
      <c r="AJ128" s="725"/>
      <c r="AK128" s="726">
        <v>25881</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4398464</v>
      </c>
      <c r="AB129" s="784"/>
      <c r="AC129" s="784"/>
      <c r="AD129" s="784"/>
      <c r="AE129" s="785"/>
      <c r="AF129" s="786">
        <v>4436747</v>
      </c>
      <c r="AG129" s="784"/>
      <c r="AH129" s="784"/>
      <c r="AI129" s="784"/>
      <c r="AJ129" s="785"/>
      <c r="AK129" s="786">
        <v>4411143</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12.5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707709</v>
      </c>
      <c r="AB130" s="784"/>
      <c r="AC130" s="784"/>
      <c r="AD130" s="784"/>
      <c r="AE130" s="785"/>
      <c r="AF130" s="786">
        <v>708697</v>
      </c>
      <c r="AG130" s="784"/>
      <c r="AH130" s="784"/>
      <c r="AI130" s="784"/>
      <c r="AJ130" s="785"/>
      <c r="AK130" s="786">
        <v>714715</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69.7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3690755</v>
      </c>
      <c r="AB131" s="717"/>
      <c r="AC131" s="717"/>
      <c r="AD131" s="717"/>
      <c r="AE131" s="718"/>
      <c r="AF131" s="719">
        <v>3728050</v>
      </c>
      <c r="AG131" s="717"/>
      <c r="AH131" s="717"/>
      <c r="AI131" s="717"/>
      <c r="AJ131" s="718"/>
      <c r="AK131" s="719">
        <v>3696428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16.003500639999999</v>
      </c>
      <c r="AB132" s="740"/>
      <c r="AC132" s="740"/>
      <c r="AD132" s="740"/>
      <c r="AE132" s="741"/>
      <c r="AF132" s="742">
        <v>11.72267003</v>
      </c>
      <c r="AG132" s="740"/>
      <c r="AH132" s="740"/>
      <c r="AI132" s="740"/>
      <c r="AJ132" s="741"/>
      <c r="AK132" s="742">
        <v>9.9714913969999994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13.2</v>
      </c>
      <c r="AB133" s="749"/>
      <c r="AC133" s="749"/>
      <c r="AD133" s="749"/>
      <c r="AE133" s="750"/>
      <c r="AF133" s="748">
        <v>13.2</v>
      </c>
      <c r="AG133" s="749"/>
      <c r="AH133" s="749"/>
      <c r="AI133" s="749"/>
      <c r="AJ133" s="750"/>
      <c r="AK133" s="748">
        <v>12.5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1186092</v>
      </c>
      <c r="L9" s="264">
        <v>83229</v>
      </c>
      <c r="M9" s="265">
        <v>77799</v>
      </c>
      <c r="N9" s="266">
        <v>7</v>
      </c>
    </row>
    <row r="10" spans="1:16">
      <c r="A10" s="248"/>
      <c r="B10" s="244"/>
      <c r="C10" s="244"/>
      <c r="D10" s="244"/>
      <c r="E10" s="244"/>
      <c r="F10" s="244"/>
      <c r="G10" s="1133" t="s">
        <v>474</v>
      </c>
      <c r="H10" s="1134"/>
      <c r="I10" s="1134"/>
      <c r="J10" s="1135"/>
      <c r="K10" s="267">
        <v>58398</v>
      </c>
      <c r="L10" s="268">
        <v>4098</v>
      </c>
      <c r="M10" s="269">
        <v>8141</v>
      </c>
      <c r="N10" s="270">
        <v>-49.7</v>
      </c>
    </row>
    <row r="11" spans="1:16" ht="13.5" customHeight="1">
      <c r="A11" s="248"/>
      <c r="B11" s="244"/>
      <c r="C11" s="244"/>
      <c r="D11" s="244"/>
      <c r="E11" s="244"/>
      <c r="F11" s="244"/>
      <c r="G11" s="1133" t="s">
        <v>475</v>
      </c>
      <c r="H11" s="1134"/>
      <c r="I11" s="1134"/>
      <c r="J11" s="1135"/>
      <c r="K11" s="267">
        <v>133729</v>
      </c>
      <c r="L11" s="268">
        <v>9384</v>
      </c>
      <c r="M11" s="269">
        <v>11503</v>
      </c>
      <c r="N11" s="270">
        <v>-18.399999999999999</v>
      </c>
    </row>
    <row r="12" spans="1:16" ht="13.5" customHeight="1">
      <c r="A12" s="248"/>
      <c r="B12" s="244"/>
      <c r="C12" s="244"/>
      <c r="D12" s="244"/>
      <c r="E12" s="244"/>
      <c r="F12" s="244"/>
      <c r="G12" s="1133" t="s">
        <v>476</v>
      </c>
      <c r="H12" s="1134"/>
      <c r="I12" s="1134"/>
      <c r="J12" s="1135"/>
      <c r="K12" s="267" t="s">
        <v>477</v>
      </c>
      <c r="L12" s="268" t="s">
        <v>477</v>
      </c>
      <c r="M12" s="269">
        <v>578</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75141</v>
      </c>
      <c r="L14" s="268">
        <v>5273</v>
      </c>
      <c r="M14" s="269">
        <v>3404</v>
      </c>
      <c r="N14" s="270">
        <v>54.9</v>
      </c>
    </row>
    <row r="15" spans="1:16" ht="13.5" customHeight="1">
      <c r="A15" s="248"/>
      <c r="B15" s="244"/>
      <c r="C15" s="244"/>
      <c r="D15" s="244"/>
      <c r="E15" s="244"/>
      <c r="F15" s="244"/>
      <c r="G15" s="1133" t="s">
        <v>480</v>
      </c>
      <c r="H15" s="1134"/>
      <c r="I15" s="1134"/>
      <c r="J15" s="1135"/>
      <c r="K15" s="267">
        <v>19532</v>
      </c>
      <c r="L15" s="268">
        <v>1371</v>
      </c>
      <c r="M15" s="269">
        <v>1859</v>
      </c>
      <c r="N15" s="270">
        <v>-26.3</v>
      </c>
    </row>
    <row r="16" spans="1:16">
      <c r="A16" s="248"/>
      <c r="B16" s="244"/>
      <c r="C16" s="244"/>
      <c r="D16" s="244"/>
      <c r="E16" s="244"/>
      <c r="F16" s="244"/>
      <c r="G16" s="1136" t="s">
        <v>481</v>
      </c>
      <c r="H16" s="1137"/>
      <c r="I16" s="1137"/>
      <c r="J16" s="1138"/>
      <c r="K16" s="268">
        <v>-104300</v>
      </c>
      <c r="L16" s="268">
        <v>-7319</v>
      </c>
      <c r="M16" s="269">
        <v>-8484</v>
      </c>
      <c r="N16" s="270">
        <v>-13.7</v>
      </c>
    </row>
    <row r="17" spans="1:16">
      <c r="A17" s="248"/>
      <c r="B17" s="244"/>
      <c r="C17" s="244"/>
      <c r="D17" s="244"/>
      <c r="E17" s="244"/>
      <c r="F17" s="244"/>
      <c r="G17" s="1136" t="s">
        <v>171</v>
      </c>
      <c r="H17" s="1137"/>
      <c r="I17" s="1137"/>
      <c r="J17" s="1138"/>
      <c r="K17" s="268">
        <v>1368592</v>
      </c>
      <c r="L17" s="268">
        <v>96035</v>
      </c>
      <c r="M17" s="269">
        <v>94801</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8.35</v>
      </c>
      <c r="L21" s="281">
        <v>8.7799999999999994</v>
      </c>
      <c r="M21" s="282">
        <v>-0.43</v>
      </c>
      <c r="N21" s="249"/>
      <c r="O21" s="283"/>
      <c r="P21" s="279"/>
    </row>
    <row r="22" spans="1:16" s="284" customFormat="1">
      <c r="A22" s="279"/>
      <c r="B22" s="249"/>
      <c r="C22" s="249"/>
      <c r="D22" s="249"/>
      <c r="E22" s="249"/>
      <c r="F22" s="249"/>
      <c r="G22" s="1130" t="s">
        <v>487</v>
      </c>
      <c r="H22" s="1131"/>
      <c r="I22" s="1131"/>
      <c r="J22" s="1132"/>
      <c r="K22" s="285">
        <v>97</v>
      </c>
      <c r="L22" s="286">
        <v>96.7</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822606</v>
      </c>
      <c r="L32" s="294">
        <v>57723</v>
      </c>
      <c r="M32" s="295">
        <v>52939</v>
      </c>
      <c r="N32" s="296">
        <v>9</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v>6</v>
      </c>
      <c r="N34" s="296" t="s">
        <v>477</v>
      </c>
    </row>
    <row r="35" spans="1:16" ht="27" customHeight="1">
      <c r="A35" s="248"/>
      <c r="B35" s="244"/>
      <c r="C35" s="244"/>
      <c r="D35" s="244"/>
      <c r="E35" s="244"/>
      <c r="F35" s="244"/>
      <c r="G35" s="1121" t="s">
        <v>493</v>
      </c>
      <c r="H35" s="1122"/>
      <c r="I35" s="1122"/>
      <c r="J35" s="1123"/>
      <c r="K35" s="294">
        <v>220444</v>
      </c>
      <c r="L35" s="294">
        <v>15469</v>
      </c>
      <c r="M35" s="295">
        <v>16218</v>
      </c>
      <c r="N35" s="296">
        <v>-4.5999999999999996</v>
      </c>
    </row>
    <row r="36" spans="1:16" ht="27" customHeight="1">
      <c r="A36" s="248"/>
      <c r="B36" s="244"/>
      <c r="C36" s="244"/>
      <c r="D36" s="244"/>
      <c r="E36" s="244"/>
      <c r="F36" s="244"/>
      <c r="G36" s="1121" t="s">
        <v>494</v>
      </c>
      <c r="H36" s="1122"/>
      <c r="I36" s="1122"/>
      <c r="J36" s="1123"/>
      <c r="K36" s="294">
        <v>5292</v>
      </c>
      <c r="L36" s="294">
        <v>371</v>
      </c>
      <c r="M36" s="295">
        <v>3341</v>
      </c>
      <c r="N36" s="296">
        <v>-88.9</v>
      </c>
    </row>
    <row r="37" spans="1:16" ht="13.5" customHeight="1">
      <c r="A37" s="248"/>
      <c r="B37" s="244"/>
      <c r="C37" s="244"/>
      <c r="D37" s="244"/>
      <c r="E37" s="244"/>
      <c r="F37" s="244"/>
      <c r="G37" s="1121" t="s">
        <v>495</v>
      </c>
      <c r="H37" s="1122"/>
      <c r="I37" s="1122"/>
      <c r="J37" s="1123"/>
      <c r="K37" s="294">
        <v>60843</v>
      </c>
      <c r="L37" s="294">
        <v>4269</v>
      </c>
      <c r="M37" s="295">
        <v>1023</v>
      </c>
      <c r="N37" s="296">
        <v>317.3</v>
      </c>
    </row>
    <row r="38" spans="1:16" ht="27" customHeight="1">
      <c r="A38" s="248"/>
      <c r="B38" s="244"/>
      <c r="C38" s="244"/>
      <c r="D38" s="244"/>
      <c r="E38" s="244"/>
      <c r="F38" s="244"/>
      <c r="G38" s="1124" t="s">
        <v>496</v>
      </c>
      <c r="H38" s="1125"/>
      <c r="I38" s="1125"/>
      <c r="J38" s="1126"/>
      <c r="K38" s="297" t="s">
        <v>477</v>
      </c>
      <c r="L38" s="297" t="s">
        <v>477</v>
      </c>
      <c r="M38" s="298">
        <v>7</v>
      </c>
      <c r="N38" s="299" t="s">
        <v>477</v>
      </c>
      <c r="O38" s="293"/>
    </row>
    <row r="39" spans="1:16">
      <c r="A39" s="248"/>
      <c r="B39" s="244"/>
      <c r="C39" s="244"/>
      <c r="D39" s="244"/>
      <c r="E39" s="244"/>
      <c r="F39" s="244"/>
      <c r="G39" s="1124" t="s">
        <v>497</v>
      </c>
      <c r="H39" s="1125"/>
      <c r="I39" s="1125"/>
      <c r="J39" s="1126"/>
      <c r="K39" s="300">
        <v>-25881</v>
      </c>
      <c r="L39" s="300">
        <v>-1816</v>
      </c>
      <c r="M39" s="301">
        <v>-3044</v>
      </c>
      <c r="N39" s="302">
        <v>-40.299999999999997</v>
      </c>
      <c r="O39" s="293"/>
    </row>
    <row r="40" spans="1:16" ht="27" customHeight="1">
      <c r="A40" s="248"/>
      <c r="B40" s="244"/>
      <c r="C40" s="244"/>
      <c r="D40" s="244"/>
      <c r="E40" s="244"/>
      <c r="F40" s="244"/>
      <c r="G40" s="1121" t="s">
        <v>498</v>
      </c>
      <c r="H40" s="1122"/>
      <c r="I40" s="1122"/>
      <c r="J40" s="1123"/>
      <c r="K40" s="300">
        <v>-714715</v>
      </c>
      <c r="L40" s="300">
        <v>-50152</v>
      </c>
      <c r="M40" s="301">
        <v>-47792</v>
      </c>
      <c r="N40" s="302">
        <v>4.9000000000000004</v>
      </c>
      <c r="O40" s="293"/>
    </row>
    <row r="41" spans="1:16">
      <c r="A41" s="248"/>
      <c r="B41" s="244"/>
      <c r="C41" s="244"/>
      <c r="D41" s="244"/>
      <c r="E41" s="244"/>
      <c r="F41" s="244"/>
      <c r="G41" s="1127" t="s">
        <v>281</v>
      </c>
      <c r="H41" s="1128"/>
      <c r="I41" s="1128"/>
      <c r="J41" s="1129"/>
      <c r="K41" s="294">
        <v>368589</v>
      </c>
      <c r="L41" s="300">
        <v>25864</v>
      </c>
      <c r="M41" s="301">
        <v>22698</v>
      </c>
      <c r="N41" s="302">
        <v>13.9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730445</v>
      </c>
      <c r="J51" s="320">
        <v>47654</v>
      </c>
      <c r="K51" s="321">
        <v>-19.7</v>
      </c>
      <c r="L51" s="322">
        <v>71812</v>
      </c>
      <c r="M51" s="323">
        <v>25</v>
      </c>
      <c r="N51" s="324">
        <v>-44.7</v>
      </c>
    </row>
    <row r="52" spans="1:14">
      <c r="A52" s="248"/>
      <c r="B52" s="244"/>
      <c r="C52" s="244"/>
      <c r="D52" s="244"/>
      <c r="E52" s="244"/>
      <c r="F52" s="244"/>
      <c r="G52" s="325"/>
      <c r="H52" s="326" t="s">
        <v>509</v>
      </c>
      <c r="I52" s="327">
        <v>429627</v>
      </c>
      <c r="J52" s="328">
        <v>28029</v>
      </c>
      <c r="K52" s="329">
        <v>-33</v>
      </c>
      <c r="L52" s="330">
        <v>35025</v>
      </c>
      <c r="M52" s="331">
        <v>3.1</v>
      </c>
      <c r="N52" s="332">
        <v>-36.1</v>
      </c>
    </row>
    <row r="53" spans="1:14">
      <c r="A53" s="248"/>
      <c r="B53" s="244"/>
      <c r="C53" s="244"/>
      <c r="D53" s="244"/>
      <c r="E53" s="244"/>
      <c r="F53" s="244"/>
      <c r="G53" s="310" t="s">
        <v>510</v>
      </c>
      <c r="H53" s="311"/>
      <c r="I53" s="319">
        <v>1565542</v>
      </c>
      <c r="J53" s="320">
        <v>104439</v>
      </c>
      <c r="K53" s="321">
        <v>119.2</v>
      </c>
      <c r="L53" s="322">
        <v>61557</v>
      </c>
      <c r="M53" s="323">
        <v>-14.3</v>
      </c>
      <c r="N53" s="324">
        <v>133.5</v>
      </c>
    </row>
    <row r="54" spans="1:14">
      <c r="A54" s="248"/>
      <c r="B54" s="244"/>
      <c r="C54" s="244"/>
      <c r="D54" s="244"/>
      <c r="E54" s="244"/>
      <c r="F54" s="244"/>
      <c r="G54" s="325"/>
      <c r="H54" s="326" t="s">
        <v>509</v>
      </c>
      <c r="I54" s="327">
        <v>511547</v>
      </c>
      <c r="J54" s="328">
        <v>34126</v>
      </c>
      <c r="K54" s="329">
        <v>21.8</v>
      </c>
      <c r="L54" s="330">
        <v>32497</v>
      </c>
      <c r="M54" s="331">
        <v>-7.2</v>
      </c>
      <c r="N54" s="332">
        <v>29</v>
      </c>
    </row>
    <row r="55" spans="1:14">
      <c r="A55" s="248"/>
      <c r="B55" s="244"/>
      <c r="C55" s="244"/>
      <c r="D55" s="244"/>
      <c r="E55" s="244"/>
      <c r="F55" s="244"/>
      <c r="G55" s="310" t="s">
        <v>511</v>
      </c>
      <c r="H55" s="311"/>
      <c r="I55" s="319">
        <v>1174153</v>
      </c>
      <c r="J55" s="320">
        <v>79755</v>
      </c>
      <c r="K55" s="321">
        <v>-23.6</v>
      </c>
      <c r="L55" s="322">
        <v>69806</v>
      </c>
      <c r="M55" s="323">
        <v>13.4</v>
      </c>
      <c r="N55" s="324">
        <v>-37</v>
      </c>
    </row>
    <row r="56" spans="1:14">
      <c r="A56" s="248"/>
      <c r="B56" s="244"/>
      <c r="C56" s="244"/>
      <c r="D56" s="244"/>
      <c r="E56" s="244"/>
      <c r="F56" s="244"/>
      <c r="G56" s="325"/>
      <c r="H56" s="326" t="s">
        <v>509</v>
      </c>
      <c r="I56" s="327">
        <v>584600</v>
      </c>
      <c r="J56" s="328">
        <v>39709</v>
      </c>
      <c r="K56" s="329">
        <v>16.399999999999999</v>
      </c>
      <c r="L56" s="330">
        <v>32823</v>
      </c>
      <c r="M56" s="331">
        <v>1</v>
      </c>
      <c r="N56" s="332">
        <v>15.4</v>
      </c>
    </row>
    <row r="57" spans="1:14">
      <c r="A57" s="248"/>
      <c r="B57" s="244"/>
      <c r="C57" s="244"/>
      <c r="D57" s="244"/>
      <c r="E57" s="244"/>
      <c r="F57" s="244"/>
      <c r="G57" s="310" t="s">
        <v>512</v>
      </c>
      <c r="H57" s="311"/>
      <c r="I57" s="319">
        <v>994545</v>
      </c>
      <c r="J57" s="320">
        <v>68283</v>
      </c>
      <c r="K57" s="321">
        <v>-14.4</v>
      </c>
      <c r="L57" s="322">
        <v>74444</v>
      </c>
      <c r="M57" s="323">
        <v>6.6</v>
      </c>
      <c r="N57" s="324">
        <v>-21</v>
      </c>
    </row>
    <row r="58" spans="1:14">
      <c r="A58" s="248"/>
      <c r="B58" s="244"/>
      <c r="C58" s="244"/>
      <c r="D58" s="244"/>
      <c r="E58" s="244"/>
      <c r="F58" s="244"/>
      <c r="G58" s="325"/>
      <c r="H58" s="326" t="s">
        <v>509</v>
      </c>
      <c r="I58" s="327">
        <v>610129</v>
      </c>
      <c r="J58" s="328">
        <v>41890</v>
      </c>
      <c r="K58" s="329">
        <v>5.5</v>
      </c>
      <c r="L58" s="330">
        <v>34175</v>
      </c>
      <c r="M58" s="331">
        <v>4.0999999999999996</v>
      </c>
      <c r="N58" s="332">
        <v>1.4</v>
      </c>
    </row>
    <row r="59" spans="1:14">
      <c r="A59" s="248"/>
      <c r="B59" s="244"/>
      <c r="C59" s="244"/>
      <c r="D59" s="244"/>
      <c r="E59" s="244"/>
      <c r="F59" s="244"/>
      <c r="G59" s="310" t="s">
        <v>513</v>
      </c>
      <c r="H59" s="311"/>
      <c r="I59" s="319">
        <v>1204315</v>
      </c>
      <c r="J59" s="320">
        <v>84507</v>
      </c>
      <c r="K59" s="321">
        <v>23.8</v>
      </c>
      <c r="L59" s="322">
        <v>85205</v>
      </c>
      <c r="M59" s="323">
        <v>14.5</v>
      </c>
      <c r="N59" s="324">
        <v>9.3000000000000007</v>
      </c>
    </row>
    <row r="60" spans="1:14">
      <c r="A60" s="248"/>
      <c r="B60" s="244"/>
      <c r="C60" s="244"/>
      <c r="D60" s="244"/>
      <c r="E60" s="244"/>
      <c r="F60" s="244"/>
      <c r="G60" s="325"/>
      <c r="H60" s="326" t="s">
        <v>509</v>
      </c>
      <c r="I60" s="333">
        <v>415888</v>
      </c>
      <c r="J60" s="328">
        <v>29183</v>
      </c>
      <c r="K60" s="329">
        <v>-30.3</v>
      </c>
      <c r="L60" s="330">
        <v>38847</v>
      </c>
      <c r="M60" s="331">
        <v>13.7</v>
      </c>
      <c r="N60" s="332">
        <v>-44</v>
      </c>
    </row>
    <row r="61" spans="1:14">
      <c r="A61" s="248"/>
      <c r="B61" s="244"/>
      <c r="C61" s="244"/>
      <c r="D61" s="244"/>
      <c r="E61" s="244"/>
      <c r="F61" s="244"/>
      <c r="G61" s="310" t="s">
        <v>514</v>
      </c>
      <c r="H61" s="334"/>
      <c r="I61" s="335">
        <v>1133800</v>
      </c>
      <c r="J61" s="336">
        <v>76928</v>
      </c>
      <c r="K61" s="337">
        <v>17.100000000000001</v>
      </c>
      <c r="L61" s="338">
        <v>72565</v>
      </c>
      <c r="M61" s="339">
        <v>9</v>
      </c>
      <c r="N61" s="324">
        <v>8.1</v>
      </c>
    </row>
    <row r="62" spans="1:14">
      <c r="A62" s="248"/>
      <c r="B62" s="244"/>
      <c r="C62" s="244"/>
      <c r="D62" s="244"/>
      <c r="E62" s="244"/>
      <c r="F62" s="244"/>
      <c r="G62" s="325"/>
      <c r="H62" s="326" t="s">
        <v>509</v>
      </c>
      <c r="I62" s="327">
        <v>510358</v>
      </c>
      <c r="J62" s="328">
        <v>34587</v>
      </c>
      <c r="K62" s="329">
        <v>-3.9</v>
      </c>
      <c r="L62" s="330">
        <v>34673</v>
      </c>
      <c r="M62" s="331">
        <v>2.9</v>
      </c>
      <c r="N62" s="332">
        <v>-6.8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18.97</v>
      </c>
      <c r="G47" s="12">
        <v>19.73</v>
      </c>
      <c r="H47" s="12">
        <v>16.84</v>
      </c>
      <c r="I47" s="12">
        <v>18.73</v>
      </c>
      <c r="J47" s="13">
        <v>19.920000000000002</v>
      </c>
    </row>
    <row r="48" spans="2:10" ht="57.75" customHeight="1">
      <c r="B48" s="14"/>
      <c r="C48" s="1141" t="s">
        <v>4</v>
      </c>
      <c r="D48" s="1141"/>
      <c r="E48" s="1142"/>
      <c r="F48" s="15">
        <v>10.27</v>
      </c>
      <c r="G48" s="16">
        <v>10.98</v>
      </c>
      <c r="H48" s="16">
        <v>10.75</v>
      </c>
      <c r="I48" s="16">
        <v>10.039999999999999</v>
      </c>
      <c r="J48" s="17">
        <v>12.15</v>
      </c>
    </row>
    <row r="49" spans="2:10" ht="57.75" customHeight="1" thickBot="1">
      <c r="B49" s="18"/>
      <c r="C49" s="1143" t="s">
        <v>5</v>
      </c>
      <c r="D49" s="1143"/>
      <c r="E49" s="1144"/>
      <c r="F49" s="19">
        <v>7.32</v>
      </c>
      <c r="G49" s="20">
        <v>0.8</v>
      </c>
      <c r="H49" s="20" t="s">
        <v>521</v>
      </c>
      <c r="I49" s="20">
        <v>1.41</v>
      </c>
      <c r="J49" s="21">
        <v>3.14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9.2899999999999991</v>
      </c>
      <c r="G34" s="33">
        <v>9.67</v>
      </c>
      <c r="H34" s="33">
        <v>9.48</v>
      </c>
      <c r="I34" s="33">
        <v>9.48</v>
      </c>
      <c r="J34" s="34">
        <v>12</v>
      </c>
      <c r="K34" s="22"/>
      <c r="L34" s="22"/>
      <c r="M34" s="22"/>
      <c r="N34" s="22"/>
      <c r="O34" s="22"/>
      <c r="P34" s="22"/>
    </row>
    <row r="35" spans="1:16" ht="39" customHeight="1">
      <c r="A35" s="22"/>
      <c r="B35" s="35"/>
      <c r="C35" s="1145" t="s">
        <v>523</v>
      </c>
      <c r="D35" s="1146"/>
      <c r="E35" s="1147"/>
      <c r="F35" s="36">
        <v>3.07</v>
      </c>
      <c r="G35" s="37">
        <v>3.8</v>
      </c>
      <c r="H35" s="37">
        <v>3.66</v>
      </c>
      <c r="I35" s="37">
        <v>4.0199999999999996</v>
      </c>
      <c r="J35" s="38">
        <v>4.54</v>
      </c>
      <c r="K35" s="22"/>
      <c r="L35" s="22"/>
      <c r="M35" s="22"/>
      <c r="N35" s="22"/>
      <c r="O35" s="22"/>
      <c r="P35" s="22"/>
    </row>
    <row r="36" spans="1:16" ht="39" customHeight="1">
      <c r="A36" s="22"/>
      <c r="B36" s="35"/>
      <c r="C36" s="1145" t="s">
        <v>524</v>
      </c>
      <c r="D36" s="1146"/>
      <c r="E36" s="1147"/>
      <c r="F36" s="36">
        <v>4.53</v>
      </c>
      <c r="G36" s="37">
        <v>3.32</v>
      </c>
      <c r="H36" s="37">
        <v>2.65</v>
      </c>
      <c r="I36" s="37">
        <v>2.29</v>
      </c>
      <c r="J36" s="38">
        <v>4.38</v>
      </c>
      <c r="K36" s="22"/>
      <c r="L36" s="22"/>
      <c r="M36" s="22"/>
      <c r="N36" s="22"/>
      <c r="O36" s="22"/>
      <c r="P36" s="22"/>
    </row>
    <row r="37" spans="1:16" ht="39" customHeight="1">
      <c r="A37" s="22"/>
      <c r="B37" s="35"/>
      <c r="C37" s="1145" t="s">
        <v>525</v>
      </c>
      <c r="D37" s="1146"/>
      <c r="E37" s="1147"/>
      <c r="F37" s="36">
        <v>0.94</v>
      </c>
      <c r="G37" s="37">
        <v>1.0900000000000001</v>
      </c>
      <c r="H37" s="37">
        <v>1.66</v>
      </c>
      <c r="I37" s="37">
        <v>1.1499999999999999</v>
      </c>
      <c r="J37" s="38">
        <v>1.47</v>
      </c>
      <c r="K37" s="22"/>
      <c r="L37" s="22"/>
      <c r="M37" s="22"/>
      <c r="N37" s="22"/>
      <c r="O37" s="22"/>
      <c r="P37" s="22"/>
    </row>
    <row r="38" spans="1:16" ht="39" customHeight="1">
      <c r="A38" s="22"/>
      <c r="B38" s="35"/>
      <c r="C38" s="1145" t="s">
        <v>526</v>
      </c>
      <c r="D38" s="1146"/>
      <c r="E38" s="1147"/>
      <c r="F38" s="36">
        <v>1.61</v>
      </c>
      <c r="G38" s="37">
        <v>0.62</v>
      </c>
      <c r="H38" s="37">
        <v>2.46</v>
      </c>
      <c r="I38" s="37">
        <v>2.63</v>
      </c>
      <c r="J38" s="38">
        <v>0.78</v>
      </c>
      <c r="K38" s="22"/>
      <c r="L38" s="22"/>
      <c r="M38" s="22"/>
      <c r="N38" s="22"/>
      <c r="O38" s="22"/>
      <c r="P38" s="22"/>
    </row>
    <row r="39" spans="1:16" ht="39" customHeight="1">
      <c r="A39" s="22"/>
      <c r="B39" s="35"/>
      <c r="C39" s="1145" t="s">
        <v>527</v>
      </c>
      <c r="D39" s="1146"/>
      <c r="E39" s="1147"/>
      <c r="F39" s="36">
        <v>0.96</v>
      </c>
      <c r="G39" s="37">
        <v>1.3</v>
      </c>
      <c r="H39" s="37">
        <v>1.26</v>
      </c>
      <c r="I39" s="37">
        <v>0.55000000000000004</v>
      </c>
      <c r="J39" s="38">
        <v>0.43</v>
      </c>
      <c r="K39" s="22"/>
      <c r="L39" s="22"/>
      <c r="M39" s="22"/>
      <c r="N39" s="22"/>
      <c r="O39" s="22"/>
      <c r="P39" s="22"/>
    </row>
    <row r="40" spans="1:16" ht="39" customHeight="1">
      <c r="A40" s="22"/>
      <c r="B40" s="35"/>
      <c r="C40" s="1145" t="s">
        <v>528</v>
      </c>
      <c r="D40" s="1146"/>
      <c r="E40" s="1147"/>
      <c r="F40" s="36">
        <v>0.46</v>
      </c>
      <c r="G40" s="37">
        <v>0.56000000000000005</v>
      </c>
      <c r="H40" s="37">
        <v>0.36</v>
      </c>
      <c r="I40" s="37">
        <v>0.1</v>
      </c>
      <c r="J40" s="38">
        <v>0.17</v>
      </c>
      <c r="K40" s="22"/>
      <c r="L40" s="22"/>
      <c r="M40" s="22"/>
      <c r="N40" s="22"/>
      <c r="O40" s="22"/>
      <c r="P40" s="22"/>
    </row>
    <row r="41" spans="1:16" ht="39" customHeight="1">
      <c r="A41" s="22"/>
      <c r="B41" s="35"/>
      <c r="C41" s="1145" t="s">
        <v>529</v>
      </c>
      <c r="D41" s="1146"/>
      <c r="E41" s="1147"/>
      <c r="F41" s="36">
        <v>0.12</v>
      </c>
      <c r="G41" s="37">
        <v>0.08</v>
      </c>
      <c r="H41" s="37">
        <v>0.05</v>
      </c>
      <c r="I41" s="37">
        <v>0.04</v>
      </c>
      <c r="J41" s="38">
        <v>0.01</v>
      </c>
      <c r="K41" s="22"/>
      <c r="L41" s="22"/>
      <c r="M41" s="22"/>
      <c r="N41" s="22"/>
      <c r="O41" s="22"/>
      <c r="P41" s="22"/>
    </row>
    <row r="42" spans="1:16" ht="39" customHeight="1">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0.75</v>
      </c>
      <c r="G43" s="42">
        <v>0.84</v>
      </c>
      <c r="H43" s="42">
        <v>0.9</v>
      </c>
      <c r="I43" s="42">
        <v>0.91</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842</v>
      </c>
      <c r="L45" s="60">
        <v>902</v>
      </c>
      <c r="M45" s="60">
        <v>1067</v>
      </c>
      <c r="N45" s="60">
        <v>900</v>
      </c>
      <c r="O45" s="61">
        <v>823</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185</v>
      </c>
      <c r="L48" s="64">
        <v>201</v>
      </c>
      <c r="M48" s="64">
        <v>189</v>
      </c>
      <c r="N48" s="64">
        <v>204</v>
      </c>
      <c r="O48" s="65">
        <v>220</v>
      </c>
      <c r="P48" s="48"/>
      <c r="Q48" s="48"/>
      <c r="R48" s="48"/>
      <c r="S48" s="48"/>
      <c r="T48" s="48"/>
      <c r="U48" s="48"/>
    </row>
    <row r="49" spans="1:21" ht="30.75" customHeight="1">
      <c r="A49" s="48"/>
      <c r="B49" s="1163"/>
      <c r="C49" s="1164"/>
      <c r="D49" s="62"/>
      <c r="E49" s="1155" t="s">
        <v>16</v>
      </c>
      <c r="F49" s="1155"/>
      <c r="G49" s="1155"/>
      <c r="H49" s="1155"/>
      <c r="I49" s="1155"/>
      <c r="J49" s="1156"/>
      <c r="K49" s="63">
        <v>34</v>
      </c>
      <c r="L49" s="64">
        <v>18</v>
      </c>
      <c r="M49" s="64">
        <v>6</v>
      </c>
      <c r="N49" s="64">
        <v>6</v>
      </c>
      <c r="O49" s="65">
        <v>5</v>
      </c>
      <c r="P49" s="48"/>
      <c r="Q49" s="48"/>
      <c r="R49" s="48"/>
      <c r="S49" s="48"/>
      <c r="T49" s="48"/>
      <c r="U49" s="48"/>
    </row>
    <row r="50" spans="1:21" ht="30.75" customHeight="1">
      <c r="A50" s="48"/>
      <c r="B50" s="1163"/>
      <c r="C50" s="1164"/>
      <c r="D50" s="62"/>
      <c r="E50" s="1155" t="s">
        <v>17</v>
      </c>
      <c r="F50" s="1155"/>
      <c r="G50" s="1155"/>
      <c r="H50" s="1155"/>
      <c r="I50" s="1155"/>
      <c r="J50" s="1156"/>
      <c r="K50" s="63">
        <v>61</v>
      </c>
      <c r="L50" s="64">
        <v>48</v>
      </c>
      <c r="M50" s="64">
        <v>62</v>
      </c>
      <c r="N50" s="64">
        <v>61</v>
      </c>
      <c r="O50" s="65">
        <v>61</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667</v>
      </c>
      <c r="L52" s="64">
        <v>708</v>
      </c>
      <c r="M52" s="64">
        <v>733</v>
      </c>
      <c r="N52" s="64">
        <v>733</v>
      </c>
      <c r="O52" s="65">
        <v>741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455</v>
      </c>
      <c r="L53" s="69">
        <v>461</v>
      </c>
      <c r="M53" s="69">
        <v>591</v>
      </c>
      <c r="N53" s="69">
        <v>438</v>
      </c>
      <c r="O53" s="70">
        <v>368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2016-04-22T03:00:10Z</cp:lastPrinted>
  <dcterms:created xsi:type="dcterms:W3CDTF">2016-02-15T00:53:21Z</dcterms:created>
  <dcterms:modified xsi:type="dcterms:W3CDTF">2016-05-06T00:42:35Z</dcterms:modified>
  <cp:category/>
</cp:coreProperties>
</file>